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<sst xmlns="http://schemas.openxmlformats.org/spreadsheetml/2006/main" count="326" uniqueCount="105">
  <si>
    <t>Lp.</t>
  </si>
  <si>
    <t>Opis przedmiotu zamówienia</t>
  </si>
  <si>
    <t>Rozmiar</t>
  </si>
  <si>
    <t>Jednostka</t>
  </si>
  <si>
    <t>Ilość</t>
  </si>
  <si>
    <t>Cena jednostkowa netto</t>
  </si>
  <si>
    <t>Cena jednostkowa brutto</t>
  </si>
  <si>
    <t>Wartość netto</t>
  </si>
  <si>
    <t>Stawka Vat</t>
  </si>
  <si>
    <t>Wartość brutto</t>
  </si>
  <si>
    <t>RAZEM:</t>
  </si>
  <si>
    <t>Producent</t>
  </si>
  <si>
    <t>Nazwa handlowa</t>
  </si>
  <si>
    <t>Nr katalogoy (REF)</t>
  </si>
  <si>
    <t>op.</t>
  </si>
  <si>
    <t>szt.</t>
  </si>
  <si>
    <t>Nie dotyczy</t>
  </si>
  <si>
    <t>zest.</t>
  </si>
  <si>
    <t>szt</t>
  </si>
  <si>
    <t>Serweta gazowa jałowa z podwijanymi brzegami, 10 warstw, z nitką radiacyjną. Rozmiar: 50 cm x 50cm</t>
  </si>
  <si>
    <t>Serwety włókninowe, jałowe, foliowane. Gramatura 43g/m²;Rozmiar: 45 cm x 45 cm sklasyfikowane w klasie I sterylnej. Dopuszcza się, aby sterylizowane były w tlenku etylenu</t>
  </si>
  <si>
    <r>
      <t>Podkłady ginekologiczne, niejałowe</t>
    </r>
    <r>
      <rPr>
        <b/>
        <sz val="9"/>
        <rFont val="Calibri"/>
        <family val="2"/>
      </rPr>
      <t>.Rozmiar: 34 cm x 9 cm (+/-0,5cm)</t>
    </r>
    <r>
      <rPr>
        <sz val="9"/>
        <rFont val="Calibri"/>
        <family val="2"/>
      </rPr>
      <t xml:space="preserve">,wykonane z masy celulozowej bez zawartości superabsorbentu w części chłonnej, owiniętej bibułką higieniczną oraz włókniną wierzchnią; część izolacyjną stanowi arkusz folii umiejscowiony w dolnej części podkładu między wkładem a bibułką; nadających się do sterylizacji parą wodną. </t>
    </r>
    <r>
      <rPr>
        <b/>
        <sz val="9"/>
        <rFont val="Calibri"/>
        <family val="2"/>
      </rPr>
      <t>Podkłady pakowane po 10 sztuk.</t>
    </r>
  </si>
  <si>
    <r>
      <t xml:space="preserve">Serweta gazowa </t>
    </r>
    <r>
      <rPr>
        <b/>
        <sz val="9"/>
        <rFont val="Calibri"/>
        <family val="2"/>
      </rPr>
      <t>niejałowa</t>
    </r>
    <r>
      <rPr>
        <sz val="9"/>
        <rFont val="Calibri"/>
        <family val="2"/>
      </rPr>
      <t xml:space="preserve"> z podwijanymi brzegami, 4 warsty., z nitką radiacyjną i tasiemką. Rozmiar: 75 cm x 90cm</t>
    </r>
  </si>
  <si>
    <r>
      <rPr>
        <b/>
        <sz val="9"/>
        <rFont val="Calibri"/>
        <family val="2"/>
      </rPr>
      <t>Serweta gazowa jałowa</t>
    </r>
    <r>
      <rPr>
        <sz val="9"/>
        <rFont val="Calibri"/>
        <family val="2"/>
      </rPr>
      <t xml:space="preserve"> z podwijanymi brzegami, </t>
    </r>
    <r>
      <rPr>
        <b/>
        <sz val="9"/>
        <rFont val="Calibri"/>
        <family val="2"/>
      </rPr>
      <t>nitką radiacyjną i troczkiem</t>
    </r>
    <r>
      <rPr>
        <sz val="9"/>
        <rFont val="Calibri"/>
        <family val="2"/>
      </rPr>
      <t xml:space="preserve"> wykonane z bielonej bawełnianej gazy 17nitkowej, </t>
    </r>
    <r>
      <rPr>
        <b/>
        <sz val="9"/>
        <rFont val="Calibri"/>
        <family val="2"/>
      </rPr>
      <t>75 cm x 90 cm</t>
    </r>
    <r>
      <rPr>
        <sz val="9"/>
        <rFont val="Calibri"/>
        <family val="2"/>
      </rPr>
      <t xml:space="preserve"> Wszystkie  cztery brzegi szyte do wewnątrz serwety. Prodkt sterylizowany w parze wodnej pod ciśnieniem posiadający raport walidacji PARA, raport z ponownej kwalifikacji procesu sterylizacji wykonanej  z określoną częstotliwością zgodnie z normą PN-EN ISO 17665-1</t>
    </r>
  </si>
  <si>
    <t>zestaw</t>
  </si>
  <si>
    <r>
      <rPr>
        <b/>
        <sz val="9"/>
        <rFont val="Calibri"/>
        <family val="2"/>
      </rPr>
      <t>Zestaw uniwersalny</t>
    </r>
    <r>
      <rPr>
        <sz val="9"/>
        <rFont val="Calibri"/>
        <family val="2"/>
      </rPr>
      <t>, jałowy o składzie:                     - kompresy włóknina 10 cm x 10 cm – 2 szt.;
- kompresy włókninowe 7,5 cm x 7,5 cm – 10 szt.;
- kubek plastikowy – 1 szt.;
- kleszcze plastikowe typu PEAN 14 cm – 1 szt.;
- nerka plastikowa – 1 szt.;
Zestaw pakowany w torebkę papierowo -foliową zgodnie z normą PN EN 868 3,5;posiadający wielokanałowy zgrzew, wycięcie na palec ułatwiające otwieranie, oraz piktogram o kierunku otwiierania zarówno od strony folii jak i papieru;na opakowaniach umieszczone etykiety typu TAG, minimalnie  2 etykiety wklejane do dokumentacji pacjenta;etykieta zawiera LOT lub serię, indeks identyfikacyjny , datę ważności, sterylności</t>
    </r>
  </si>
  <si>
    <r>
      <rPr>
        <b/>
        <sz val="9"/>
        <rFont val="Calibri"/>
        <family val="2"/>
      </rPr>
      <t>Zestaw do wkłucia centralnego</t>
    </r>
    <r>
      <rPr>
        <sz val="9"/>
        <rFont val="Calibri"/>
        <family val="2"/>
      </rPr>
      <t>:                                        -serweta podfoliowana 150/90cm -1szt.;                            -serweta z dwuwarstwowego laminatu o gramaturze 56/m², ochłonności minimalnej 570% o wymiarach 45/75 cm, z otworem o średnicy 8 cm i przylepcem wokół otworu 1szt;                                                                   - kleszcze plastikowe PEAN 14cm-1szt.;                                           - kompresy gazowe 17 nitkowe 8 warstw, 7,5/7,5 cm 10szt.                                                                                        - tupfery kule17 nitkowe  20/20mm 10szt.;                                                         - miseczka plastikkowa z miarką poj.125ml 1szt                                                            - rękawiczki nitrylowe rozmiar M 2szt.                                         - strzykawka10ml-1 szt.;                                                                 - strzykawka 20 ml--1szt.                                                              - igła 1,2x40mm-1szt.;                                                               -i gła 0,8x40mm-1szt.                                                                  - ostrze nr 11 -1 szt.</t>
    </r>
  </si>
  <si>
    <t xml:space="preserve">Gaza bawełniana niejałowa. </t>
  </si>
  <si>
    <t>1m x 1 m</t>
  </si>
  <si>
    <t>40 cm x 60 cm</t>
  </si>
  <si>
    <t>Lignina cięta bielona,  nie pyląca, równomiernie marszczona, o dużej chłonności. Rozmiar: 15 cm x 20 cm Opakowanie zawiera 5 kg ligniny</t>
  </si>
  <si>
    <t>15 cm  x 20 cm</t>
  </si>
  <si>
    <t>60 cm x 90 cm</t>
  </si>
  <si>
    <t>34 cm x 9 cm</t>
  </si>
  <si>
    <t>50 cm x 50 cm</t>
  </si>
  <si>
    <t>75 cm x 90 cm</t>
  </si>
  <si>
    <t>45 cm x 45 cm</t>
  </si>
  <si>
    <t>Kocyk dziecięcy o wymiarach 77/77 cm ;wykonany z celulozy airlid charakteryzującej się delikatną strukturą o gramaturze 60g/m²; pakowany pojedynczo..</t>
  </si>
  <si>
    <r>
      <rPr>
        <b/>
        <sz val="9"/>
        <color indexed="8"/>
        <rFont val="Calibri"/>
        <family val="2"/>
      </rPr>
      <t>Zestaw serwet uniwersalnych II</t>
    </r>
    <r>
      <rPr>
        <sz val="9"/>
        <color indexed="8"/>
        <rFont val="Calibri"/>
        <family val="2"/>
      </rPr>
      <t>, Skład:
 a) serweta górna z taśmą samoprzylepną - ekran anestezjologiczny 240x150cm - 1szt.
b) serwety boczne z taśmą samoprzylepną 90x75cm - 2szt.
c) serweta dolna z taśmą samoprzylepną 175x175 xm - 1szt.
d) Osłona na stolik mayo 79x145cm z warstwą chłonną  65x85cm, włóknina wiskozowa 27 g/m2, Folia PE 60 mikronów - 1 szt. 
e) dwuwarstwowa taśma lepna 9x49cm - 1szt.
f) ściereczki chłonne celulozowe 18x25cm- 2 szt. 
g) serweta owinięcie 150 x 190cm - przykrycie na stolik instrumentalny - 1szt.
Wymagania: Strefa krytyczna. Włóknina 23 g/m² Folia PE 40 mikronów Papier 20 g/m²
Odporność na przenikanie cieczy powyżej 900 cm/h</t>
    </r>
  </si>
  <si>
    <r>
      <rPr>
        <b/>
        <sz val="9"/>
        <color indexed="8"/>
        <rFont val="Calibri"/>
        <family val="2"/>
      </rPr>
      <t>Obłożenie do zabiegów ginekologicznych</t>
    </r>
    <r>
      <rPr>
        <sz val="9"/>
        <color indexed="8"/>
        <rFont val="Calibri"/>
        <family val="2"/>
      </rPr>
      <t>: serwety chirurgiczne samoprzylepne 75x75 cm 2 szt. Tasma samoprzylepna 9x49 cm  1 szt. Reczniki chłonne 18x25 cm 2 szt, osłony na kończyny 75x120 cm 2 szt. Serweta na stolik owinięcie zestawy 150x190 cm warstwa chłonna 75x190cm. serwety wykonane z laminatu 3 warstwowego, włóknina 23g/m2, folia pe 40 mikronów, celuloza jako warstwa komfortowa pacjenta 20g/m2, odporność na penetracje płynów 900 cm słupa h2o, odpornośc na rozerwanie na sucho/ mokro 102/50 kPa, osłony wykonane z folii pe 50 mikronów ora celulozy 20g/m2</t>
    </r>
  </si>
  <si>
    <r>
      <rPr>
        <b/>
        <sz val="9"/>
        <color indexed="8"/>
        <rFont val="Calibri"/>
        <family val="2"/>
      </rPr>
      <t>Kieszeń samoprzylepna</t>
    </r>
    <r>
      <rPr>
        <sz val="9"/>
        <color indexed="8"/>
        <rFont val="Calibri"/>
        <family val="2"/>
      </rPr>
      <t xml:space="preserve"> do przechwytywania płynów w kształcie stożka, wyposażona w sztywnik i zawór do podłączenia drenu o wymiarach 60x60cm</t>
    </r>
  </si>
  <si>
    <r>
      <rPr>
        <b/>
        <sz val="9"/>
        <color indexed="8"/>
        <rFont val="Calibri"/>
        <family val="2"/>
      </rPr>
      <t>Sterylny zestaw do operacji brzuszno-kroczowych</t>
    </r>
    <r>
      <rPr>
        <sz val="9"/>
        <color indexed="8"/>
        <rFont val="Calibri"/>
        <family val="2"/>
      </rPr>
      <t>. Skład:serweta wykonana z laminatu nieprzemakalnego o wym. 240x280cm, zintegrowana z nogawicami oraz ekranem anastezjologicznym, w części brzusznej otwór 30x30cm, w części dolnej posiadająca eliptyczny otwór 12x15cm wraz z przysłaniającą go klapką 20x25cm, czerwona osłonka na stolik Mayo 80x145cm;dwuwarstwowa taśma samoprzylepna 9x49cm; ściereczki chłonne celulozowe 30x40cm - szt.;kieszeń dwukomorowa na ssak i koagulację 2x15x40cm, samoprzylepna ze sztywnikiem, całóść owinięta w serwetę 150x200cm, która może służyć jako przykrycie stolika;   Wymagania-gramatura 63g/m²-laminat dwuwarstwowy, odporność na rozerwanie na sucho/mokro-180/155kpa w strefie krytycznej. odporność na przenikanie cieczy -min. 160cm H2O,absorbcja włókniny min 650 %, prędkość absorbcji-6cmᶾ/s</t>
    </r>
  </si>
  <si>
    <r>
      <rPr>
        <b/>
        <sz val="9"/>
        <rFont val="Calibri"/>
        <family val="2"/>
      </rPr>
      <t>Fartuch chirurgiczny</t>
    </r>
    <r>
      <rPr>
        <sz val="9"/>
        <rFont val="Calibri"/>
        <family val="2"/>
      </rPr>
      <t>, wzmocniony, sterylny, zapinany na rzep w okolicy szyi, z rękawami zakończonymi elastycznymi mankietami, ultradźwiękowymi szwami z wzmocnieniami na rękawach i w części przedniej. Troki łączone kartonikiem. Wykonany z włókniny SMS o gramaturze min. 35 g/m2 max., wzmocnienia wykonane z dwu warstwowego laminatu , o gramaturze min. 38 g/m2, spełniający wymogi podwyższonego poziomu funkcjonalności normy EN 13795 1-3, ROZMIAR</t>
    </r>
    <r>
      <rPr>
        <b/>
        <sz val="9"/>
        <rFont val="Calibri"/>
        <family val="2"/>
      </rPr>
      <t xml:space="preserve"> M</t>
    </r>
  </si>
  <si>
    <r>
      <rPr>
        <b/>
        <sz val="9"/>
        <rFont val="Calibri"/>
        <family val="2"/>
      </rPr>
      <t>Fartuch chirurgiczny</t>
    </r>
    <r>
      <rPr>
        <sz val="9"/>
        <rFont val="Calibri"/>
        <family val="2"/>
      </rPr>
      <t>, wzmocniony, sterylny, zapinany na rzep w okolicy szyi, z rękawami zakończonymi elastycznymi mankietami, ultradźwiękowymi szwami z wzmocnieniami na rękawach i w części przedniej. Troki łączone kartonikiem. Wykonany z włókniny SMS o gramaturze min. 35 g/m2 max., wzmocnienia wykonane z dwu warstwowego laminatu , o gramaturze min. 38 g/m2, spełniający wymogi podwyższonego poziomu funkcjonalności normy EN 13795 1-3, ROZMIAR</t>
    </r>
    <r>
      <rPr>
        <b/>
        <sz val="9"/>
        <rFont val="Calibri"/>
        <family val="2"/>
      </rPr>
      <t xml:space="preserve"> L</t>
    </r>
  </si>
  <si>
    <r>
      <rPr>
        <b/>
        <sz val="9"/>
        <rFont val="Calibri"/>
        <family val="2"/>
      </rPr>
      <t>Fartuch chirurgiczny</t>
    </r>
    <r>
      <rPr>
        <sz val="9"/>
        <rFont val="Calibri"/>
        <family val="2"/>
      </rPr>
      <t xml:space="preserve">, wzmocniony, sterylny, zapinany na rzep w okolicy szyi, z rękawami zakończonymi elastycznymi mankietami, ultradźwiękowymi szwami z wzmocnieniami na rękawach i w części przedniej. Troki łączone kartonikiem. Wykonany z włókniny SMS o gramaturze min. 35 g/m2 max., wzmocnienia wykonane z dwu warstwowego laminatu , o gramaturze min. 38 g/m2, spełniający wymogi podwyższonego poziomu funkcjonalności normy EN 13795 1-3, ROZMIAR </t>
    </r>
    <r>
      <rPr>
        <b/>
        <sz val="9"/>
        <rFont val="Calibri"/>
        <family val="2"/>
      </rPr>
      <t>XL</t>
    </r>
  </si>
  <si>
    <r>
      <rPr>
        <b/>
        <sz val="9"/>
        <color indexed="8"/>
        <rFont val="Calibri"/>
        <family val="2"/>
      </rPr>
      <t>Sterylna kieszeń samoprzylepna dwukomorowa</t>
    </r>
    <r>
      <rPr>
        <sz val="9"/>
        <color indexed="8"/>
        <rFont val="Calibri"/>
        <family val="2"/>
      </rPr>
      <t xml:space="preserve">, 40/35 cm i gramaturze 80 mikronów. </t>
    </r>
  </si>
  <si>
    <r>
      <rPr>
        <b/>
        <sz val="9"/>
        <color indexed="8"/>
        <rFont val="Calibri"/>
        <family val="2"/>
      </rPr>
      <t>Zestaw serwet uniwersalnych</t>
    </r>
    <r>
      <rPr>
        <sz val="9"/>
        <color indexed="8"/>
        <rFont val="Calibri"/>
        <family val="2"/>
      </rPr>
      <t xml:space="preserve"> wykonanych z  laminatu. Skład minimalny:
a) serweta - ekran anestezjologiczny min 150 x 240cm wykończona taśmą samoprzylepną w środkowej części serwety - 1 szt.              
b) serwety boczne min 75 x 90cm wykończone taśmą lępną na całej długości dłuższego boku - 2 szt.
c) serweta dolna min 175 x 175cm wykończona taśmą w środkowej części serwety - 1 szt.
d)pokrowiec na stolik Mayo z mocnej foli ( grubośc min 60 mikronów,) z dodatkową zewnętrzną warstwą chłonną w górnej części pod narzędzia o wym min 65x 85 cm, wiskozowa wyściólka min.  27 g/m2,  wym całk.min 79cm x 145cm -1 szt.
e) ściereczki chłonne min 18 x 25 cm -min 4 szt.
f) taśmy włókninowe  max9 x49cm - 1szt.
g) serweta owinięcie z  laminatu nieprzemakalnego-  min 150 x 190cm  środkowa ,warstwa  absorpcyjna-   65x190cm jako np  przykrycie na stolik instrumentalny - 1 szt. serwety wykonane z  laminatu dwuwarstwowego - grubość folii  40 mikronów  wyściółki chłonnej min 23 g/m²</t>
    </r>
  </si>
  <si>
    <r>
      <rPr>
        <b/>
        <sz val="9"/>
        <color indexed="8"/>
        <rFont val="Calibri"/>
        <family val="2"/>
      </rPr>
      <t>Sterylny zestaw do cięcia cesarskiego</t>
    </r>
    <r>
      <rPr>
        <sz val="9"/>
        <color indexed="8"/>
        <rFont val="Calibri"/>
        <family val="2"/>
      </rPr>
      <t>, zapakowany w zbiorczym opakowaniu, poszczególne elementy składowe bez opakowań dodatkowych: serweta gazowa   o wym. 50x60cm z tasiemką , z gazy 24-nitk. 6 warstw, z nitką RTG , w kolorze zielonym-szt.5; opatrunek z warstwą chłonną( Mediplex Borderer) 10x30cm,-1szt.; serweta 3-warstwowa 90x150cm z włokniny 23g/m²,folia PE 40 mikironów, włóknina celulozowa  20G/m², odporność na przesiąkanie płynów 900cm H2O-1szt.; serweta do owinięcienoworodka 80x90cm  z miękkiej i delikatnej włókniny bawełnopodobnej-2szt.;taśma lepna 9x49cm, wykonana z włókniny poliestrowej 40g/m² oraz z folii PE27,5 mikronów, adhezyjność skórna 1,5N/25mm-1szt,; sterylna serweta  do zabiegu cesarskiego cięcia o  wymiarach 180x240cm,wykonana z chłonnego i mocnego laminatu dwuwarstwowego,nieprzemakalnego, zintegrowanego z nogawkami.Wczęści centralnej serwety znajduje się otwór o wymiarach 20x30x20cm , wypełniony folią chirurgiczną, poliuretanową o grubości minimum 0,025mm oraz paroprzepuszczalności min 1400g/m²/24h.Otwór ten okala worek z usztywnionym brzegiem  do przechwytywania płynów.Worek posiada zawór do połaczenia drenu.Serweta wykonana z chłonnego i mocnegolaminatu nieprzemakalnego o gramaturze min. 63g/m² min. nieprzemakalności 150cm H2O dla strefy standardowej oraz min.350 dla strefy krytycznej, wytrzymałóść na rozrywanie min.150Kpa . Serweta bez dodatkowego owinięcia,- 1szt. Osłona na stolik Mayo 80x145mm, kolor czerwony z warstwą chłonną, wzmocniona -1 szt. rękawice chirurgiczne 7,0  PF. AQL poniżej 0,65  -2 pary; nr6,5  PF .AQL poniżej 0,65 -1para; nr 8 PA  AQL poniżej 0,65  -1 para; Skalpel CS nr 24 z zabezpieczonym ostrzem, grawer rozmiaru i producenta na pojedynczym ostrzu  -1szt.;  gaziki z nitką RTG 10x10cm, 17nitkowe, 16 warstwowe -20 szt. Sterylny  pełnochłonny fartuch chirurgiczny wykonany z włókniny typu SMS, max.35G/m² u góry , zapinany na rzep,rękawy wykończone elastycznym mankietem dł.min6cm  ; troki łączone kartonikiem, sposób złożenia i konstrukcja pozwala na aplikację fartucha zapewniającą zachowanie sterylności zarówno z przodu jak i z tyłu operatora, kolor niebieski , rozmiar L--3szt.; sterylny pełnochłonny fartuch  chirurgiczny wykonany z niebieskiej włókniny typu Spunlaced, 68g/m² zawierający pulpę celulozową i włókna poliestrowe, z tyłu zapinany na rzep , rękawy wykończone elastycznym poliestrowym mankietem o dł. min.5cm, troki łączone kartonikiem umożliwiającym zachowanie sterylności zarówno z tyłu jak i z przodu operatora, fartuch o podwyższonej odporności na wypychanie na sucho min. 230KPA , podwyższonej odporności na wypchanie na mokro min. 180KPA, odporność na przenikanie cieczy min. 25cm H2O, bez wzmocnień  -1 szt Serweta 190x150cm, służąca jako owinięcie zestawu , wykonana z włókna 23g/m² , folia PE55 mikronów , poziom absorbcji ml/100cm² , 2,1ml-1szt. pojemna nerka 800ml, wykonana z przezroczystego polipropylenu --1szt.; Tupfer 40X40cm  20th z nitką RTG ;   kleszczyki do dezynfekcji pola operacyjnego 19cm długości całkowitej, niebieskie  --1szt.  miska 250ml. z polipropylenu, transparentna -1szt.  Ściereczki celulozowe --4 szt.</t>
    </r>
  </si>
  <si>
    <r>
      <rPr>
        <b/>
        <sz val="9"/>
        <color indexed="8"/>
        <rFont val="Calibri"/>
        <family val="2"/>
      </rPr>
      <t>Zestaw do artroskopii -</t>
    </r>
    <r>
      <rPr>
        <sz val="9"/>
        <color indexed="8"/>
        <rFont val="Calibri"/>
        <family val="2"/>
      </rPr>
      <t xml:space="preserve"> sterylny,zapakowany w zbiorczym opakowaniu; z przylepnymi etykietami identyfikacyjnymi do dokumentacji, poszczególne elementy składowe bez opakowań dodakowych w składzie: </t>
    </r>
    <r>
      <rPr>
        <b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obłożenie chirurgiczne do operacji stawu kolanowego o wymiarach 230x 315cm(+/-2cm), z otworem elastycznym o  średnicy ok. 7cm, o gramaturze 30g/m² oraz folii PE 15 mikronów z warstwą komfortową od strony pacjenta o gramaturze 20g/m², z dodatkową warstwą chłonną wokół pola operacyjnego o gramaturze  50g/m², bez worka na ciecz. Odporność na przenikanie cieczy min. 840cm H2O,rozrywanie na sucho/mokro 385/330kPa-1 szt.        </t>
    </r>
    <r>
      <rPr>
        <b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Osłona na kończynę typu stokinet o wymiarach 22x75cm(+-2cm) -1szt                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/Osłona foliowa na kamerę o wymiarach 14x250cm z perforowaną końcówką i tasiemką - 1szt.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/Taśma lepna o wymiarach 9x49cm  -2szt. </t>
    </r>
    <r>
      <rPr>
        <b/>
        <sz val="9"/>
        <color indexed="8"/>
        <rFont val="Calibri"/>
        <family val="2"/>
      </rPr>
      <t xml:space="preserve">5/ </t>
    </r>
    <r>
      <rPr>
        <sz val="9"/>
        <color indexed="8"/>
        <rFont val="Calibri"/>
        <family val="2"/>
      </rPr>
      <t xml:space="preserve">Ostrze chirurgiczne 11 -1 szt. </t>
    </r>
    <r>
      <rPr>
        <b/>
        <sz val="9"/>
        <color indexed="8"/>
        <rFont val="Calibri"/>
        <family val="2"/>
      </rPr>
      <t>6/</t>
    </r>
    <r>
      <rPr>
        <sz val="9"/>
        <color indexed="8"/>
        <rFont val="Calibri"/>
        <family val="2"/>
      </rPr>
      <t xml:space="preserve">Igła injekcyjna 21G 40mm 1 szt. </t>
    </r>
    <r>
      <rPr>
        <b/>
        <sz val="9"/>
        <color indexed="8"/>
        <rFont val="Calibri"/>
        <family val="2"/>
      </rPr>
      <t xml:space="preserve">7/ </t>
    </r>
    <r>
      <rPr>
        <sz val="9"/>
        <color indexed="8"/>
        <rFont val="Calibri"/>
        <family val="2"/>
      </rPr>
      <t xml:space="preserve">Kompres gazowy o wymiarach 7,5x7,5 cm. gaza 13-nitkowa , 12 warstw., biały -20 szt. </t>
    </r>
    <r>
      <rPr>
        <b/>
        <sz val="9"/>
        <color indexed="8"/>
        <rFont val="Calibri"/>
        <family val="2"/>
      </rPr>
      <t>8/</t>
    </r>
    <r>
      <rPr>
        <sz val="9"/>
        <color indexed="8"/>
        <rFont val="Calibri"/>
        <family val="2"/>
      </rPr>
      <t xml:space="preserve">Zestaw do irygacji: pojedyncze ostrze pobierające- spike,dren 21CH ok. 280cm, z zaciskiem  i silikonową końcówką  - 1 szt. </t>
    </r>
    <r>
      <rPr>
        <b/>
        <sz val="9"/>
        <color indexed="8"/>
        <rFont val="Calibri"/>
        <family val="2"/>
      </rPr>
      <t>9/</t>
    </r>
    <r>
      <rPr>
        <sz val="9"/>
        <color indexed="8"/>
        <rFont val="Calibri"/>
        <family val="2"/>
      </rPr>
      <t xml:space="preserve"> ręcznik chłonny 18x25cm --2szt. </t>
    </r>
    <r>
      <rPr>
        <b/>
        <sz val="9"/>
        <color indexed="8"/>
        <rFont val="Calibri"/>
        <family val="2"/>
      </rPr>
      <t xml:space="preserve">10/ </t>
    </r>
    <r>
      <rPr>
        <sz val="9"/>
        <color indexed="8"/>
        <rFont val="Calibri"/>
        <family val="2"/>
      </rPr>
      <t xml:space="preserve">Osłona na stolik MAYO o wymiarach 79x145cm(+-2cm) z warstwą chłonną min. 65x85cm o gramaturze min.27g/m² oraz folii PE min.60 mikronów -1 szt. </t>
    </r>
    <r>
      <rPr>
        <b/>
        <sz val="9"/>
        <color indexed="8"/>
        <rFont val="Calibri"/>
        <family val="2"/>
      </rPr>
      <t>11/</t>
    </r>
    <r>
      <rPr>
        <sz val="9"/>
        <color indexed="8"/>
        <rFont val="Calibri"/>
        <family val="2"/>
      </rPr>
      <t xml:space="preserve"> Serweta na stolik 150x190cm (+-2cm) , służaca  jako owinięcie  zestawu, wykonana a włókna min. 23g//m² , folia PE min. 55 mikronów, odporność na prznikanie cieczy min. 140cmH2O - 1 szt                               </t>
    </r>
  </si>
  <si>
    <r>
      <rPr>
        <b/>
        <sz val="9"/>
        <color indexed="8"/>
        <rFont val="Calibri"/>
        <family val="2"/>
      </rPr>
      <t>Podstawowy zestaw do laparoskopii</t>
    </r>
    <r>
      <rPr>
        <sz val="9"/>
        <color indexed="8"/>
        <rFont val="Calibri"/>
        <family val="2"/>
      </rPr>
      <t xml:space="preserve"> Zestaw składa się z: obłożenia chirurgicznego do laparoskopii o wymiarach 200/270 x 320 cm o gramaturze 20g/m2 oraz folii PE 50 mikronów z otworem o wymiarach 20x30 cm otoczony wzmocnioną warstwą chłonną o wymiarach 50x90 cm o gramaturze 50g/m2, rozrywanie na sucho/mokro 205/111kPa, odporność na przenikanie płynów &gt;100 cm H2O – 1 szt.; Drenu łączącego do ssaka PVC 25Ch/16Ch, 2 m F/F – 1 szt.; Ewakuatora dymu LL z zaciskiem i filtrem – 1 szt.; Kompres gazowy 10x10cm, gaza 17 nitkowa, 8 warstwowa, znacznik RTG – 20 szt.; Strzykawka dwuczęściowa 10 ml – 1 szt.; Płyn przeciwmgielny (butelka+watka) – 1 szt.; Osłona na stolik Mayo o wymiarach 79 x 145 cm wykonana z mocnej nieprzemakalnej folii z warstwą chłonną o wymiarach 65 x 85 cm i dużym wycięciem co ułatwia czyste nakrycie stolika, folia PE o grubości min.0,06 mm, nieprzemakalność całej powierzchni, włókna o gramaturze 27g/m2 i folii PE 60 mikronów, odporność na przenikanie płynów w strefie krytycznej &gt; 140 cm H2O – 1 szt.; Sterylny pełnoochronny fartuch chirurgiczny, wykonany w całości z włókniny bawełnopodobnej, jednowarstwowej typu SONTARA, u góry zapinany na rzep, rękawy wykończone elastycznym poliestrowym mankietem o długości min.6 cm, troki złączone w taki sposób by umożliwić aplikacje fartucha z zachowaniem sterylności z przodu jak i z tyłu operatora. Fartuch i rękawy niebieski, materiał 68g/m2 wodoodporny włóknina tkana składająca się z masy celulozowej i poliestru, rozmiar XLL – 3 szt. Osłona na stolik instrumentalny służąca jako zawinięcie zestawu o wymiarach 150 x 190 cm, warstwa chłonna 75x190 cm włóknina dwuwarstwowa  o gramaturze 23g/m2 oraz folii PE 60 mikronów – 1 szt.</t>
    </r>
  </si>
  <si>
    <t xml:space="preserve">75 cm x 90 cm </t>
  </si>
  <si>
    <t xml:space="preserve">60 cm x 75 cm </t>
  </si>
  <si>
    <t xml:space="preserve">Serweta jałowa z włókniny foliowanej na stolik instrumentariuszki. </t>
  </si>
  <si>
    <t>150 cm x 200 cm</t>
  </si>
  <si>
    <t>Prześcieradło ochronne  na  stół operacyjny „duże”</t>
  </si>
  <si>
    <t>100 cm x 235 cm</t>
  </si>
  <si>
    <t>Prześcieradło  do przykrycia pacjenta</t>
  </si>
  <si>
    <t xml:space="preserve">Pozycja 1 pakietu: Serweta jałowa w rozmiarze 75x90cm do znieczulania przewodowego z centralnie położonym otworem w rozmiarze 8-13cm, otoczonym warstwą samoprzylepną 14x20cm. Na krótszym boku serwety taśma samoprzylepna grubości 5cm na całej długości boku. Serweta wykonana z laminatu 2 lub 3 warstwowego (jedną z warstw stanowi folia PE), gramatura min. 56 g/m2. Wyrób zgodny z normą PN EN 13795 wymagania wysokie. Opakowanie jednostkowe posiada dwie samoprzylepne etykiety do wklejenia do protokołu medycznego. Minimalne parametry dla serwet, potwierdzone kartą techniczną gotowego wyrobu:  odporność na przenikanie cieczy &gt;260  cm H2O  według PN EN 20811; wytrzymałość na wypychanie sucho/mokro &gt; 220 kPa  według PN EN ISO 13938-1; absorpcja &gt; 180 g/m2  według PN EN ISO 9073-6 </t>
  </si>
  <si>
    <t>30 cm x 40 cm +/-3cm</t>
  </si>
  <si>
    <t>30 cm x 40 cm</t>
  </si>
  <si>
    <t>Wymagane dwie bezzwrotne i bezpłatne próbki do każdej pozycji pakietu.</t>
  </si>
  <si>
    <r>
      <t xml:space="preserve">Folia sterylna na mikroskop operacyjny OPMI pro Ergo firmy Zeiss. Folia musi być mocna, elastyczna, odporna na rozerwanie, z przezroczystą osłoną, pokrytą niebieską powłoką  zapobiegającą refleksom i odbiciom pryzmatycznego światła, wyposażona w trzy wyprowadzenia na podglądy; rozmiar optyki 65 mm x 82 in; rozmiar </t>
    </r>
    <r>
      <rPr>
        <b/>
        <sz val="9"/>
        <rFont val="Calibri"/>
        <family val="2"/>
      </rPr>
      <t>117 x 254</t>
    </r>
    <r>
      <rPr>
        <sz val="9"/>
        <rFont val="Calibri"/>
        <family val="2"/>
      </rPr>
      <t xml:space="preserve"> cm. Folia nie może wydzielać intensywnego zapachu. i nie zawierać lateksu</t>
    </r>
  </si>
  <si>
    <r>
      <t xml:space="preserve">Serweta jałowa </t>
    </r>
    <r>
      <rPr>
        <b/>
        <sz val="9"/>
        <color indexed="8"/>
        <rFont val="Calibri"/>
        <family val="2"/>
      </rPr>
      <t>samoprzylepna</t>
    </r>
    <r>
      <rPr>
        <sz val="9"/>
        <color indexed="8"/>
        <rFont val="Calibri"/>
        <family val="2"/>
      </rPr>
      <t xml:space="preserve"> do znieczulania przewodowego. </t>
    </r>
  </si>
  <si>
    <r>
      <t xml:space="preserve">Serweta jałowa dwustronna </t>
    </r>
    <r>
      <rPr>
        <b/>
        <sz val="9"/>
        <color indexed="8"/>
        <rFont val="Calibri"/>
        <family val="2"/>
      </rPr>
      <t>nieprzylepna</t>
    </r>
    <r>
      <rPr>
        <sz val="9"/>
        <color indexed="8"/>
        <rFont val="Calibri"/>
        <family val="2"/>
      </rPr>
      <t xml:space="preserve">. </t>
    </r>
  </si>
  <si>
    <t xml:space="preserve">Pozycja 2 pakietu: Serweta jałowa w rozmiarze 60x75cm do znieczulania przewodowego z centralnie położonym otworem o średnicy 8cm, otoczonym warstwą samoprzylepną 12x16cm. W czterech rogach serwety taśma samoprzylepna w rozmiarze 5x6cm. Serweta wykonana z laminatu 2 lub 3 warstwowego (jedną z warstw stanowi folia PE), gramatura min. 56 g/m2. Wyrób zgodny z normą PN EN 13795 wymagania wysokie. Opakowanie jednostkowe posiada dwie samoprzylepne etykiety do wklejenia do protokołu medycznego.
Minimalne parametry dla serwet, potwierdzone kartą techniczną gotowego wyrobu: odporność na przenikanie cieczy &gt;260  cm H2O  według PN EN 20811; wytrzymałość na wypychanie sucho/mokro &gt; 220 kPa  według PN EN ISO 13938-1; absorpcja &gt; 180 g/m2  według PN EN ISO 9073-6 </t>
  </si>
  <si>
    <t xml:space="preserve">Pozycja 3 pakietu: Serweta jałowa w rozmiarze 75x90cm. Serweta wykonana z laminatu 2 lub 3 warstwowego (jedną z warstw stanowi folia PE), gramatura min. 56 g/m2. Wyrób zgodny z normą PN EN 13795 wymagania wysokie. Opakowanie jednostkowe posiada dwie samoprzylepne etykiety do wklejenia do protokołu medycznego.
Minimalne parametry dla serwet, potwierdzone kartą techniczną gotowego wyrobu: odporność na przenikanie cieczy &gt;260  cm H2O  według PN EN 20811; wytrzymałość na wypychanie sucho/mokro &gt; 220 kPa  według PN EN ISO 13938-1; absorpcja &gt; 180 g/m2  według PN EN ISO 9073-6 
</t>
  </si>
  <si>
    <t xml:space="preserve">Pozycja 4 pakietu: Serweta jałowa w rozmiarze 150x200cm na stolik instrumentariuszki.Serweta wykonana z laminatu 2 lub 3 warstwowego (jedną z warstw stanowi folia PE), gramatura min. 56 g/m2. Wyrób zgodny z normą PN EN 13795 wymagania wysokie. Opakowanie jednostkowe posiada dwie samoprzylepne etykiety do wklejenia do protokołu medycznego. Minimalne parametry dla serwet, potwierdzone kartą techniczną gotowego wyrobu: odporność na przenikanie cieczy &gt;260  cm H2O  według PN EN 20811; wytrzymałość na wypychanie sucho/mokro &gt; 220 kPa  według PN EN ISO 13938-1; absorpcja &gt; 180 g/m2  według PN EN ISO 9073-6 
</t>
  </si>
  <si>
    <r>
      <t xml:space="preserve">Lignina bielona w arkuszach, wyrób medyczny przeznaczony do celów medycznych, o chłonności wody 11g/g +-10% (potwierdzone karta danych technicznych dołączoną do oferty), zapakowana w foliowe opakowanie (zapobiegające zawilgoceniu) Opakowanie zawiera 5 kg ligniny </t>
    </r>
    <r>
      <rPr>
        <b/>
        <sz val="9"/>
        <rFont val="Calibri"/>
        <family val="2"/>
      </rPr>
      <t xml:space="preserve">Uwaga: </t>
    </r>
    <r>
      <rPr>
        <u val="single"/>
        <sz val="9"/>
        <rFont val="Calibri"/>
        <family val="2"/>
      </rPr>
      <t>Wymagana bezzwrotna i bezpłatana 1 próbka</t>
    </r>
    <r>
      <rPr>
        <sz val="9"/>
        <rFont val="Calibri"/>
        <family val="2"/>
      </rPr>
      <t>. Karta danych technicznych i dokument rejestracji wyrobu medycznego dołączony do oferty.</t>
    </r>
  </si>
  <si>
    <t>Wata opatrunkowa bawełniana 100%. Opakowanie zawiera 500 g</t>
  </si>
  <si>
    <t>Podkłady higieniczne dla dzieci. Rozmiar: 60 cm x 90 cm Pakowane po 30 sztuk chłonność min. 950 g (tolerancja +15%)</t>
  </si>
  <si>
    <r>
      <rPr>
        <b/>
        <sz val="9"/>
        <rFont val="Calibri"/>
        <family val="2"/>
      </rPr>
      <t>Zestaw do wkłucia przewodowego</t>
    </r>
    <r>
      <rPr>
        <sz val="9"/>
        <rFont val="Calibri"/>
        <family val="2"/>
      </rPr>
      <t>:                                 - serweta FB 45/75cm 1szt..;                                                  - serweta L2 50/60 cm z otworem 10 cm dwoma przylepcami 1 szt.;                                                                    - strzykawka 3 ml 1 szt.;                                                           - strzykawka 5 ml 1 szt.;                                                             - igła 1,2 x 40 mm 1 szt.;                                                           - igła ,5 x 25 mm 1 szt.                                                               - kompres z włókniny 4 warstwowy 30 gramów 7,5/7,5 cm 10szt.;                                                                                   - opatrunek Fixpore S 5/7,2 cm 1 szt.;                                           - penseta plastikowa 13 cm 1 szt.                                        - trójdzielna etykieta typuTAG składająca się z części nieusuwalnej, na której powinna znajdować się: nazwa wyrobu, skład zestawu, indeks wyrobu oraz   2naklejki, na których powinien znajdować się indeks wyrobu , numer lot , data ważności, identyfikacja producenta ( zgodne z normą PE EN 980;  PN EN 1041),                                                                                           - etykiety samoprzylepne  musza być umieszczone na zewnętrznej powierzchni opakowania jednostkowego. Opakowanie typu twardy blister. Próbka na wezwanie</t>
    </r>
  </si>
  <si>
    <t>Jednorazowe ściereczki do osuszania ciała. Stosowane również do osuszania powierzchni płaskich oraz sprzętu i urządzeń. Wykonane z włókien 100% celulozy skondensowanych przy użyciu technologii Airlaid, rozmiar 30cm x 40cm, gramatura 60g/m2, grubość 0.95mm, opakowanie a'50 sztuk (lub w przeliczeniu) zgrzewane w folię z nadrukowanymi danymi: rozmiarem, gramaturą, nazwą producenta. Produkt pozbawiony latexu. Jednorazowego użytku. Niesterylne</t>
  </si>
  <si>
    <t>szt (lub 300 op, jeśli po 50 sztuk/op lub w przeliczeniu )</t>
  </si>
  <si>
    <t>Pęseta chirurgiczna standardowa prosta 14 cm (+-1 cm), sterylne, pakowane pojedyńczo, jednorazowe, metalowe</t>
  </si>
  <si>
    <t>Kleszczyki anatomiczne zagięte typu Halsted-Mosquito 12,5 (+- 1 cm) , sterylne, jednorazowe, metalowe,  pakowane pojedyńczo w kartonach po 25 szt lub w przeliczeniu</t>
  </si>
  <si>
    <r>
      <rPr>
        <b/>
        <sz val="9"/>
        <color indexed="8"/>
        <rFont val="Calibri"/>
        <family val="2"/>
      </rPr>
      <t>Zestaw do szycia po episiotomii o składzi</t>
    </r>
    <r>
      <rPr>
        <sz val="9"/>
        <color indexed="8"/>
        <rFont val="Calibri"/>
        <family val="2"/>
      </rPr>
      <t>e: 1 x serweta na stół narzędziowy 90 x75 cm (opakowanie zestawu); 1 x serweta nieprzylepna 90 x 75 cm; 1 x imadło chirurgiczne Mayo Hegar 20 cm; 1 x nożyczki chirurgiczne proste 14,5 cm tępo/ostre; 1 x pęseta chirurgiczna prosta 16 cm; 20 x kompres z włókniny 7,5 cm 7,5 cm,4 warstwy,  40 g/m²; 1 x tupfer miękki z gazy RTG nr 6, 47 x 40 cm, 20 nitek; 1 x kleszczyki plastikowe proste 19 cm , pakowane po 23 zestawy w opakowaniach zbiorczychlub w przeliczeniu</t>
    </r>
  </si>
  <si>
    <r>
      <rPr>
        <b/>
        <sz val="9"/>
        <color indexed="8"/>
        <rFont val="Calibri"/>
        <family val="2"/>
      </rPr>
      <t>Zestaw do zakładania szwów o składzie</t>
    </r>
    <r>
      <rPr>
        <sz val="9"/>
        <color indexed="8"/>
        <rFont val="Calibri"/>
        <family val="2"/>
      </rPr>
      <t xml:space="preserve">:
    1 x kleszczyki plastikowe, 14 cm
    1 x pęseta metalowa chirurgiczna, 12 cm
    6 x tampon z gazy bawełnianej (tupfer), wielkość śliwki
    1 x igłotrzymacz, 12 cm
    1 x nożyczki metalowe ostre/ostre, 11 cm
    1 x strzykawka typu Luer-Lock 10 ml, (zapakowana)
    1 x igła 1,2 mm x 40 mm, 18 G x 11/2 , różowa (zapakowana)
    1 x igła 0,8 mm x 40 mm, 21 G x 11/2 , zielona (zapakowana)
    1 x serweta włókninowa 50 cm x 50 cm (barierowa) z przylepnym otworem 5 cm x 10 cm
    1 x serweta włókninowa nieprzylepna 60 cm x 60 cm (barierowa)
</t>
    </r>
  </si>
  <si>
    <t xml:space="preserve">Podkład higieniczny, nieprzemakalny na rolce, kolor biały. Wykonany z laminatu dwuwarstwowego (włóknina airlaid 100 % celuloza + folia PE) gramatura 37g/m2. Wyrób medyczny klasy I. </t>
  </si>
  <si>
    <t xml:space="preserve"> szerokość rolki 50cm, perforowany co 38 cm długość 50 m</t>
  </si>
  <si>
    <t>100 cm x 200-235 cm</t>
  </si>
  <si>
    <r>
      <t>Pozycja 6 pakietu: Prześcieradło ochronne : o wymiarach szer x dł 100 x 210 (+- 5 cm);jednorazowy, sysokochłonny podkład o łaściwościach oddychających. Podkład złożony z : wartswy wierzcvhniej wykonany z miękkiej włókniny, warstwy środkowej w postaci rdzenia chłonnego oraz warstwy spodniej wykonanej z oddychającego i odpornego na przenikanie laminatu, składającego sie z zadrukowanej folii PE oraz włókniny. Rdzeń chłonny wykonany z trzech warstw: 2 zewnętrzne z chłonnej warstwy papierowej oraz środkowa część wykonana z superchłonnego polimeru z dużych SAP oraz pulpy chłonnej; Włóknina 14 g / m</t>
    </r>
    <r>
      <rPr>
        <vertAlign val="superscript"/>
        <sz val="9"/>
        <color indexed="8"/>
        <rFont val="Calibri"/>
        <family val="2"/>
      </rPr>
      <t xml:space="preserve">2  </t>
    </r>
    <r>
      <rPr>
        <sz val="9"/>
        <color indexed="8"/>
        <rFont val="Calibri"/>
        <family val="2"/>
      </rPr>
      <t>(+- 10%), chłonna warstwa papierowa : 13,5 g/m</t>
    </r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(+- 10%); rdzeń chłonny : 144 g/m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,(+- 10%); oddychająca folia PE z nadrukiem: 18g/m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; włoknina : 60 g/m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. Nośność: 130-175 kg </t>
    </r>
  </si>
  <si>
    <t>Pozycja 7 pakietu: Prześcieradło  do przykrycia pacjenta o kolorze białym i wymiarach 100 x 200 - 235 cm, wykonana z miękkiej, wytrzymałej na uszkodzenia mechaniczne włókniny spunlace o min. gramaturze 85 g/m2 (+- 15 %), pakowane  w torebkę  z foli PE, posiadającą , na stałe przymocowaną,  etykietę samoprzylepną, zgodnie z wymaganiami normy PN-EN 1041 A1:2013-12, zawierającą następujące informacje: numer REF, nazwa produktu, rozmiar, LOT, znak CE,, data ważności  (min. 3 lata) oraz  nazwa producenta, produkt niesterylny</t>
  </si>
  <si>
    <t>Jednorazowy, jałowy, pełnobarierowy, fartuch chirurgiczny standard PLUS wykonany z włókniny hydrofobowej typu SMS o gramaturze 35 g/m2 wzmocniony na rękawach, w okolicy brzucha i klatki piersiowej, chłonnym i nieprzemakalnym dwuwarstwowym laminatem o gramaturze 40 g/m2. Rękaw zakończony elastycznym mankietem z dzianiny. Tylne części  fartucha zachodzą na siebie. Posiada 4 wszywane troki o długości min.45 cm, 2 zewnętrzne troki umiejscowione  w specjalnym kartoniku umożliwiajacym zawiązanie ich zgodnie z procedurami  postępowania aseptycznego. Dodatkowo zapięcie w okolicy karku na rzep o długości 12,5 - 13 cm na jednej częsci farucha i 6,5 -7,5 cm na drugiej części fartucha. Szwy wykonane techniką ultradźwiękową. Oznaczenie rozmiaru poprzez kolorową lamówkę oraz nadruk z rozmiarówką, zgodnością z normą 13795 i zakresie procedur widoczny zaraz po wyjęciu fartucha z opakowania. Do każdego fartucha dołączone dwa ręczniki o wymiarach 30 cm x 30 cm, gramatura min. 56 g/m². Fartuch wraz z ręcznikami zawinięty w serwetkę włókninową o wymiarach 60 cm x 60 cm. Odporność na przenikanie cieczy 66 cm H2O, wytrzymałość na wypychanie na sucho 210 kPa, wytrzymałość na rozciąganie na mokro 91.6 N - parametry w strefie krytycznej. Opakowanie typu papier-folia, posiadające 4 naklejki typu TAG, służące do wklejenia w dokumentacji medycznej. Spełnia wymagania aktualnej normy PN-EN 13795-1:2019.</t>
  </si>
  <si>
    <t>M</t>
  </si>
  <si>
    <t>L</t>
  </si>
  <si>
    <t>XL</t>
  </si>
  <si>
    <r>
      <rPr>
        <b/>
        <sz val="9"/>
        <color indexed="8"/>
        <rFont val="Calibri"/>
        <family val="2"/>
      </rPr>
      <t xml:space="preserve">Zestaw do małych zabiegów II: 
     </t>
    </r>
    <r>
      <rPr>
        <sz val="9"/>
        <color indexed="8"/>
        <rFont val="Calibri"/>
        <family val="2"/>
      </rPr>
      <t>1. Serweta na stolik instrumentariuszki o wymiarach 100x150cm z obszarem chłonnym o wymiarach 75x150cm służąca jako owinięcie zestawu, dwuwarstwowa o gramaturze włóknina 23g/m2 oraz folii PE-film 55 mikronów, w strefie krytycznej odporność na przenikanie płynów &gt;140cmH2O, siła rozerwania na sucho/mokro 100/55kPa - 1szt; 
2.  Serweta dwuwarstwowa z taśmą lepną 90x75 cm, wykonana z folii PE-film 40 mikronów i włókniny 23 g/m2, o łącznej gramaturze 60,6 g/m2. Odporność na przenikanie płynów 100cm H2O w obszarze krytycznym oraz rozerwanie na sucho/morko 88/61 kPa – 1 szt 
3. Kleszczyki blokowane o długości 20(+- 5cm) do mycia pola operacyjnego  -1szt                                                                   
4. Miska z polipropylenu z podziałką o pojemności 200ml(+-50ml) przezroczysta - 1szt.     
5.  Serweta dwuwarstwowa samoprzylepna 75 (+- 5cm) x 90 cm (+- 5cm) z otworem przylepnym okrągłym 12cm (+-3 cm) lub owalnym 9x15 cm</t>
    </r>
  </si>
  <si>
    <t>1.</t>
  </si>
  <si>
    <t>Załącznik nr 2 - Specyfikacja techniczna - Pakiet nr 6</t>
  </si>
  <si>
    <t>Załącznik nr 2 - Specyfikacja techniczna - Pakiet nr 5</t>
  </si>
  <si>
    <t>Załącznik nr 2 - Specyfikacja techniczna - Pakiet nr 4</t>
  </si>
  <si>
    <t>Załącznik nr 2 - Specyfikacja techniczna - Pakiet nr 3</t>
  </si>
  <si>
    <t>Załącznik nr 2 - Specyfikacja techniczna - Pakiet nr 2</t>
  </si>
  <si>
    <t>Załącznik nr 2 - Specyfikacja techniczna - Pakiet nr 1</t>
  </si>
  <si>
    <t>Załącznik nr 2 - Specyfikacja techniczna - Pakiet nr 7</t>
  </si>
  <si>
    <t>Załącznik nr 2 - Specyfikacja techniczna - Pakiet nr 8</t>
  </si>
  <si>
    <r>
      <rPr>
        <b/>
        <sz val="9"/>
        <color indexed="8"/>
        <rFont val="Calibri"/>
        <family val="2"/>
      </rPr>
      <t>Zestaw do operacji tarczycy</t>
    </r>
    <r>
      <rPr>
        <sz val="9"/>
        <color indexed="8"/>
        <rFont val="Calibri"/>
        <family val="2"/>
      </rPr>
      <t xml:space="preserve">: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/Obłożenie chirurgiczne do operacji tarczycy o wymiarach 200/280x350 z otworem samoprzylepnym o wymiarach 11x11cm - 1szt.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/Osłona na stół narzędziowy o wymiarach 150x190cm z obszarem chłonnym o wymiarach 75x190cm służąca jako owinięcie zestawu - 1szt.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/Taśma lepna 9x49cm, wykonana z włókniny poliestrowej 40g/2m² oraz folii PE 27,5 mikronów, adhezyjność skórna  1,5 N/25MM -1 szt,     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/ osłona na stolik Mayo 79x145cm z warstwą chłonną 65x85cm, folia PE 50 mikronów , włóknina wiskozowa 40g/m² , laminat , folia PE 80 mikronów  -1szt ;         
</t>
    </r>
    <r>
      <rPr>
        <b/>
        <sz val="9"/>
        <color indexed="8"/>
        <rFont val="Calibri"/>
        <family val="2"/>
      </rPr>
      <t>5/</t>
    </r>
    <r>
      <rPr>
        <sz val="9"/>
        <color indexed="8"/>
        <rFont val="Calibri"/>
        <family val="2"/>
      </rPr>
      <t xml:space="preserve">organizator przewodów - taśma samoprzylepna typu velcro , z możliwością przyklejania do obłożenia  2,5x30cm--1szt.    
</t>
    </r>
    <r>
      <rPr>
        <b/>
        <sz val="9"/>
        <color indexed="8"/>
        <rFont val="Calibri"/>
        <family val="2"/>
      </rPr>
      <t>6/</t>
    </r>
    <r>
      <rPr>
        <sz val="9"/>
        <color indexed="8"/>
        <rFont val="Calibri"/>
        <family val="2"/>
      </rPr>
      <t xml:space="preserve">ręczniki chłonne o wymiarach 18x25cm  -4szt                
</t>
    </r>
    <r>
      <rPr>
        <b/>
        <sz val="9"/>
        <color indexed="8"/>
        <rFont val="Calibri"/>
        <family val="2"/>
      </rPr>
      <t xml:space="preserve">WYMAGANIA: </t>
    </r>
    <r>
      <rPr>
        <sz val="9"/>
        <color indexed="8"/>
        <rFont val="Calibri"/>
        <family val="2"/>
      </rPr>
      <t xml:space="preserve">pozycje w sterefie krytycznej laminat zewnętrzny o gramaturze wyściółki chłonnej -min 23g/m² oraz grubości folii PE min.40 mikronów oraz serweta właściwa na całej powierzchni obłożenia-folia PE min 40mikronów oraz warstwa chłonna - min.22g/m² - laminat trójwarstwowy.                                                                                                                                             -warstwa górna -gramatura min.23g/m² absorpcja 2,1 ml/dm², folia PE -min40 mikronów                           -warstwa dolna-gramatura min. 20g/m² , warstwa chłonna -min23g/m² , foliaPE min.55 mikronów , absorpcja min.2,1 ml/dm².  </t>
    </r>
  </si>
  <si>
    <t>Załącznik nr 2 - Specyfikacja techniczna - Pakiet nr 9</t>
  </si>
  <si>
    <t>Załącznik nr 2 - Specyfikacja techniczna - Pakiet nr 10</t>
  </si>
  <si>
    <t>Załącznik nr 2 - Specyfikacja techniczna - Pakiet nr 11</t>
  </si>
  <si>
    <t>Załącznik nr 2 - Specyfikacja techniczna - Pakiet nr 12</t>
  </si>
  <si>
    <t>Załącznik nr 2 - Specyfikacja techniczna - Pakiet nr 13</t>
  </si>
  <si>
    <r>
      <rPr>
        <b/>
        <sz val="9"/>
        <color indexed="8"/>
        <rFont val="Calibri"/>
        <family val="2"/>
      </rPr>
      <t>Zestaw do małych zabiegów I</t>
    </r>
    <r>
      <rPr>
        <sz val="9"/>
        <color indexed="8"/>
        <rFont val="Calibri"/>
        <family val="2"/>
      </rPr>
      <t xml:space="preserve">:      
1. Serweta operacyjna 2-warstwowa o wymiarach 50x60cm, gramatura włóknina 27g/m2 i folia PE-film o gramaturze 27,5 mikronów, odporność na przenikanie płynów 100cm H2O - 2szt;   
2. Serweta na stolik instrumentariuszki o wymiarach 100x150cm z obszarem chłonnym o wymiarach 75x150cm służąca jako owinięcie zestawu, dwuwarstwowa o gramaturze włóknina 23g/m2 oraz folii PE-film 55 mikronów, w strefie krytycznej odporność na przenikanie płynów &gt;140cmH2O, siła rozerwania na sucho/mokro 100/55kPa - 1szt;                                                                                                                                                                               3. Serweta dwuwarstwowa z taśmą lepną 90x75 cm, wykonana z folii PE-film 40 mikronów i włókniny 23 g/m2, o łącznej gramaturze 60,6 g/m2. Odporność na przenikanie płynów 100cm H2O w obszarze krytycznym oraz rozerwanie na sucho/mokro 88/61 kPa – 2 szt.    
4. Kleszczyki blokowane o długości 20 (+- 5)cm do mycia pola operacyjnego  -1szt
5. Miska z polipropylenu z podziałką o pojemności 250ml przezroczysta - 1szt.  
</t>
    </r>
  </si>
  <si>
    <r>
      <t>Ściereczka chłonna sterylna do absorpcji płynów lub osuszania powierzchni i sprzętu o gramaturze 65g/m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Wykonana z celulozy lub innej chłonnej włókniny,pakowana w op zawierające 50 szt lub w przeliczeniu  (zapotrzebowanie 20.000 szt = 400 op, jeśli po 50 szt/op LUB  w przeliczeniu)</t>
    </r>
  </si>
  <si>
    <t>Załącznik nr 2 - Specyfikacja techniczna - Pakiet nr 14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</si>
</sst>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##,##?,???"/>
    <numFmt numFmtId="168" formatCode="[$-415]General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0.000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u val="single"/>
      <sz val="9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168" fontId="44" fillId="0" borderId="0" applyBorder="0" applyProtection="0">
      <alignment/>
    </xf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top"/>
    </xf>
    <xf numFmtId="0" fontId="53" fillId="33" borderId="10" xfId="0" applyFont="1" applyFill="1" applyBorder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5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top"/>
    </xf>
    <xf numFmtId="0" fontId="53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left" vertical="top"/>
    </xf>
    <xf numFmtId="0" fontId="53" fillId="0" borderId="12" xfId="0" applyFont="1" applyBorder="1" applyAlignment="1">
      <alignment horizontal="center" vertical="center" wrapText="1"/>
    </xf>
    <xf numFmtId="169" fontId="53" fillId="0" borderId="10" xfId="0" applyNumberFormat="1" applyFont="1" applyBorder="1" applyAlignment="1">
      <alignment horizontal="center" vertical="center"/>
    </xf>
    <xf numFmtId="9" fontId="53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44" fontId="53" fillId="0" borderId="10" xfId="63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right" wrapText="1"/>
    </xf>
    <xf numFmtId="169" fontId="6" fillId="0" borderId="10" xfId="0" applyNumberFormat="1" applyFont="1" applyBorder="1" applyAlignment="1">
      <alignment horizontal="left" vertical="top"/>
    </xf>
    <xf numFmtId="0" fontId="53" fillId="0" borderId="0" xfId="0" applyFont="1" applyAlignment="1">
      <alignment horizontal="left" vertical="top"/>
    </xf>
    <xf numFmtId="0" fontId="5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9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3" fillId="0" borderId="16" xfId="0" applyFont="1" applyBorder="1" applyAlignment="1">
      <alignment horizontal="center" vertical="top"/>
    </xf>
    <xf numFmtId="0" fontId="53" fillId="0" borderId="15" xfId="0" applyFont="1" applyFill="1" applyBorder="1" applyAlignment="1">
      <alignment horizontal="center" vertical="center"/>
    </xf>
    <xf numFmtId="169" fontId="53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top"/>
    </xf>
    <xf numFmtId="169" fontId="53" fillId="0" borderId="10" xfId="0" applyNumberFormat="1" applyFont="1" applyBorder="1" applyAlignment="1">
      <alignment horizontal="center" vertical="center" wrapText="1"/>
    </xf>
    <xf numFmtId="9" fontId="53" fillId="0" borderId="10" xfId="0" applyNumberFormat="1" applyFont="1" applyBorder="1" applyAlignment="1">
      <alignment horizontal="center" vertical="center" wrapText="1"/>
    </xf>
    <xf numFmtId="169" fontId="53" fillId="0" borderId="10" xfId="0" applyNumberFormat="1" applyFont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9" fontId="53" fillId="0" borderId="10" xfId="0" applyNumberFormat="1" applyFont="1" applyBorder="1" applyAlignment="1">
      <alignment horizontal="left" vertical="top"/>
    </xf>
    <xf numFmtId="0" fontId="6" fillId="34" borderId="10" xfId="54" applyFont="1" applyFill="1" applyBorder="1" applyAlignment="1">
      <alignment horizontal="left" vertical="top" wrapText="1"/>
      <protection/>
    </xf>
    <xf numFmtId="0" fontId="53" fillId="34" borderId="10" xfId="0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6" fillId="34" borderId="10" xfId="54" applyFont="1" applyFill="1" applyBorder="1" applyAlignment="1">
      <alignment horizontal="center" vertical="center" wrapText="1"/>
      <protection/>
    </xf>
    <xf numFmtId="0" fontId="54" fillId="34" borderId="10" xfId="0" applyFont="1" applyFill="1" applyBorder="1" applyAlignment="1">
      <alignment horizontal="left" vertical="top" wrapText="1"/>
    </xf>
    <xf numFmtId="0" fontId="53" fillId="34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5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169" fontId="6" fillId="0" borderId="13" xfId="0" applyNumberFormat="1" applyFont="1" applyBorder="1" applyAlignment="1">
      <alignment horizontal="center" vertical="center"/>
    </xf>
    <xf numFmtId="169" fontId="53" fillId="0" borderId="12" xfId="0" applyNumberFormat="1" applyFont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8"/>
  <sheetViews>
    <sheetView zoomScale="85" zoomScaleNormal="85" zoomScalePageLayoutView="0" workbookViewId="0" topLeftCell="A6">
      <selection activeCell="B8" sqref="B8"/>
    </sheetView>
  </sheetViews>
  <sheetFormatPr defaultColWidth="9.140625" defaultRowHeight="15"/>
  <cols>
    <col min="1" max="1" width="3.8515625" style="13" customWidth="1"/>
    <col min="2" max="2" width="34.00390625" style="13" customWidth="1"/>
    <col min="3" max="3" width="10.140625" style="13" customWidth="1"/>
    <col min="4" max="4" width="11.140625" style="13" customWidth="1"/>
    <col min="5" max="5" width="10.00390625" style="13" customWidth="1"/>
    <col min="6" max="6" width="10.28125" style="13" customWidth="1"/>
    <col min="7" max="7" width="10.421875" style="13" customWidth="1"/>
    <col min="8" max="8" width="6.421875" style="13" customWidth="1"/>
    <col min="9" max="9" width="6.7109375" style="13" customWidth="1"/>
    <col min="10" max="10" width="10.57421875" style="13" customWidth="1"/>
    <col min="11" max="11" width="7.140625" style="13" customWidth="1"/>
    <col min="12" max="12" width="10.7109375" style="13" customWidth="1"/>
    <col min="13" max="16384" width="9.140625" style="13" customWidth="1"/>
  </cols>
  <sheetData>
    <row r="1" spans="1:12" ht="12">
      <c r="A1" s="81" t="s">
        <v>93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2" s="59" customFormat="1" ht="47.25" customHeight="1">
      <c r="A3" s="56" t="s">
        <v>0</v>
      </c>
      <c r="B3" s="56" t="s">
        <v>1</v>
      </c>
      <c r="C3" s="56" t="s">
        <v>11</v>
      </c>
      <c r="D3" s="56" t="s">
        <v>12</v>
      </c>
      <c r="E3" s="57" t="s">
        <v>13</v>
      </c>
      <c r="F3" s="38" t="s">
        <v>5</v>
      </c>
      <c r="G3" s="58" t="s">
        <v>6</v>
      </c>
      <c r="H3" s="56" t="s">
        <v>4</v>
      </c>
      <c r="I3" s="56" t="s">
        <v>3</v>
      </c>
      <c r="J3" s="56" t="s">
        <v>7</v>
      </c>
      <c r="K3" s="56" t="s">
        <v>8</v>
      </c>
      <c r="L3" s="56" t="s">
        <v>9</v>
      </c>
    </row>
    <row r="4" spans="1:12" ht="236.25" customHeight="1">
      <c r="A4" s="14">
        <v>1</v>
      </c>
      <c r="B4" s="12" t="s">
        <v>25</v>
      </c>
      <c r="C4" s="10"/>
      <c r="D4" s="10"/>
      <c r="E4" s="39"/>
      <c r="F4" s="79"/>
      <c r="G4" s="78"/>
      <c r="H4" s="23">
        <v>1800</v>
      </c>
      <c r="I4" s="23" t="s">
        <v>24</v>
      </c>
      <c r="J4" s="33">
        <f>F4*H4</f>
        <v>0</v>
      </c>
      <c r="K4" s="34">
        <v>0.08</v>
      </c>
      <c r="L4" s="33">
        <f>J4*1.08</f>
        <v>0</v>
      </c>
    </row>
    <row r="5" spans="1:12" ht="204">
      <c r="A5" s="14">
        <v>2</v>
      </c>
      <c r="B5" s="10" t="s">
        <v>26</v>
      </c>
      <c r="C5" s="10"/>
      <c r="D5" s="10"/>
      <c r="E5" s="39"/>
      <c r="F5" s="79"/>
      <c r="G5" s="78"/>
      <c r="H5" s="23">
        <v>220</v>
      </c>
      <c r="I5" s="23" t="s">
        <v>24</v>
      </c>
      <c r="J5" s="33">
        <f>F5*H5</f>
        <v>0</v>
      </c>
      <c r="K5" s="34">
        <v>0.08</v>
      </c>
      <c r="L5" s="33">
        <f>J5*1.08</f>
        <v>0</v>
      </c>
    </row>
    <row r="6" spans="1:12" ht="276">
      <c r="A6" s="14">
        <v>3</v>
      </c>
      <c r="B6" s="40" t="s">
        <v>70</v>
      </c>
      <c r="C6" s="10"/>
      <c r="D6" s="10"/>
      <c r="E6" s="39"/>
      <c r="F6" s="79"/>
      <c r="G6" s="78"/>
      <c r="H6" s="23">
        <v>220</v>
      </c>
      <c r="I6" s="23" t="s">
        <v>24</v>
      </c>
      <c r="J6" s="33">
        <f>F6*H6</f>
        <v>0</v>
      </c>
      <c r="K6" s="34">
        <v>0.08</v>
      </c>
      <c r="L6" s="33">
        <f>J6*1.08</f>
        <v>0</v>
      </c>
    </row>
    <row r="7" spans="2:12" ht="15" thickBot="1">
      <c r="B7" s="16"/>
      <c r="C7" s="16"/>
      <c r="D7" s="16"/>
      <c r="E7" s="16"/>
      <c r="F7" s="41"/>
      <c r="G7" s="16"/>
      <c r="H7" s="16"/>
      <c r="I7" s="15" t="s">
        <v>10</v>
      </c>
      <c r="J7" s="42">
        <f>SUM(J4:J6)</f>
        <v>0</v>
      </c>
      <c r="K7" s="17"/>
      <c r="L7" s="42">
        <f>SUM(L4:L6)</f>
        <v>0</v>
      </c>
    </row>
    <row r="8" ht="24">
      <c r="B8" s="80" t="s">
        <v>60</v>
      </c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zoomScalePageLayoutView="0" workbookViewId="0" topLeftCell="A7">
      <selection activeCell="F11" sqref="F11"/>
    </sheetView>
  </sheetViews>
  <sheetFormatPr defaultColWidth="9.140625" defaultRowHeight="15"/>
  <cols>
    <col min="1" max="1" width="3.8515625" style="2" customWidth="1"/>
    <col min="2" max="2" width="34.00390625" style="2" customWidth="1"/>
    <col min="3" max="3" width="10.8515625" style="2" customWidth="1"/>
    <col min="4" max="4" width="10.140625" style="2" customWidth="1"/>
    <col min="5" max="5" width="11.140625" style="2" customWidth="1"/>
    <col min="6" max="6" width="10.00390625" style="2" customWidth="1"/>
    <col min="7" max="7" width="10.28125" style="2" customWidth="1"/>
    <col min="8" max="8" width="10.421875" style="2" customWidth="1"/>
    <col min="9" max="9" width="6.421875" style="2" customWidth="1"/>
    <col min="10" max="10" width="6.7109375" style="2" customWidth="1"/>
    <col min="11" max="11" width="10.57421875" style="2" customWidth="1"/>
    <col min="12" max="12" width="7.140625" style="2" customWidth="1"/>
    <col min="13" max="13" width="10.7109375" style="2" customWidth="1"/>
    <col min="14" max="16384" width="9.140625" style="2" customWidth="1"/>
  </cols>
  <sheetData>
    <row r="1" spans="1:13" ht="12">
      <c r="A1" s="82" t="s">
        <v>98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3" spans="1:13" s="4" customFormat="1" ht="47.25" customHeight="1">
      <c r="A3" s="3" t="s">
        <v>0</v>
      </c>
      <c r="B3" s="3" t="s">
        <v>1</v>
      </c>
      <c r="C3" s="3" t="s">
        <v>2</v>
      </c>
      <c r="D3" s="3" t="s">
        <v>11</v>
      </c>
      <c r="E3" s="3" t="s">
        <v>12</v>
      </c>
      <c r="F3" s="3" t="s">
        <v>13</v>
      </c>
      <c r="G3" s="3" t="s">
        <v>5</v>
      </c>
      <c r="H3" s="3" t="s">
        <v>6</v>
      </c>
      <c r="I3" s="3" t="s">
        <v>4</v>
      </c>
      <c r="J3" s="3" t="s">
        <v>3</v>
      </c>
      <c r="K3" s="3" t="s">
        <v>7</v>
      </c>
      <c r="L3" s="3" t="s">
        <v>8</v>
      </c>
      <c r="M3" s="3" t="s">
        <v>9</v>
      </c>
    </row>
    <row r="4" spans="1:13" ht="24">
      <c r="A4" s="5">
        <v>1</v>
      </c>
      <c r="B4" s="26" t="s">
        <v>62</v>
      </c>
      <c r="C4" s="25" t="s">
        <v>50</v>
      </c>
      <c r="D4" s="9"/>
      <c r="E4" s="9"/>
      <c r="F4" s="6"/>
      <c r="G4" s="33"/>
      <c r="H4" s="33"/>
      <c r="I4" s="11">
        <v>2000</v>
      </c>
      <c r="J4" s="19" t="s">
        <v>15</v>
      </c>
      <c r="K4" s="63">
        <f>G4*I4</f>
        <v>0</v>
      </c>
      <c r="L4" s="65">
        <v>0.08</v>
      </c>
      <c r="M4" s="63">
        <f>K4*1.08</f>
        <v>0</v>
      </c>
    </row>
    <row r="5" spans="1:13" ht="24">
      <c r="A5" s="5">
        <v>2</v>
      </c>
      <c r="B5" s="26" t="s">
        <v>62</v>
      </c>
      <c r="C5" s="25" t="s">
        <v>51</v>
      </c>
      <c r="D5" s="9"/>
      <c r="E5" s="9"/>
      <c r="F5" s="6"/>
      <c r="G5" s="33"/>
      <c r="H5" s="33"/>
      <c r="I5" s="11">
        <v>50</v>
      </c>
      <c r="J5" s="19" t="s">
        <v>15</v>
      </c>
      <c r="K5" s="63">
        <f aca="true" t="shared" si="0" ref="K5:K10">G5*I5</f>
        <v>0</v>
      </c>
      <c r="L5" s="65">
        <v>0.08</v>
      </c>
      <c r="M5" s="63">
        <f aca="true" t="shared" si="1" ref="M5:M10">K5*1.08</f>
        <v>0</v>
      </c>
    </row>
    <row r="6" spans="1:13" ht="14.25">
      <c r="A6" s="5">
        <v>3</v>
      </c>
      <c r="B6" s="26" t="s">
        <v>63</v>
      </c>
      <c r="C6" s="25" t="s">
        <v>35</v>
      </c>
      <c r="D6" s="9"/>
      <c r="E6" s="9"/>
      <c r="F6" s="6"/>
      <c r="G6" s="33"/>
      <c r="H6" s="33"/>
      <c r="I6" s="11">
        <v>6000</v>
      </c>
      <c r="J6" s="19" t="s">
        <v>15</v>
      </c>
      <c r="K6" s="63">
        <f t="shared" si="0"/>
        <v>0</v>
      </c>
      <c r="L6" s="65">
        <v>0.08</v>
      </c>
      <c r="M6" s="63">
        <f t="shared" si="1"/>
        <v>0</v>
      </c>
    </row>
    <row r="7" spans="1:13" ht="24">
      <c r="A7" s="5">
        <v>4</v>
      </c>
      <c r="B7" s="26" t="s">
        <v>52</v>
      </c>
      <c r="C7" s="25" t="s">
        <v>53</v>
      </c>
      <c r="D7" s="9"/>
      <c r="E7" s="9"/>
      <c r="F7" s="6"/>
      <c r="G7" s="33"/>
      <c r="H7" s="33"/>
      <c r="I7" s="11">
        <v>13000</v>
      </c>
      <c r="J7" s="19" t="s">
        <v>15</v>
      </c>
      <c r="K7" s="63">
        <f t="shared" si="0"/>
        <v>0</v>
      </c>
      <c r="L7" s="65">
        <v>0.08</v>
      </c>
      <c r="M7" s="63">
        <f t="shared" si="1"/>
        <v>0</v>
      </c>
    </row>
    <row r="8" spans="1:13" ht="80.25" customHeight="1">
      <c r="A8" s="5">
        <v>5</v>
      </c>
      <c r="B8" s="26" t="s">
        <v>77</v>
      </c>
      <c r="C8" s="9" t="s">
        <v>78</v>
      </c>
      <c r="D8" s="55"/>
      <c r="E8" s="9"/>
      <c r="F8" s="6"/>
      <c r="G8" s="33"/>
      <c r="H8" s="33"/>
      <c r="I8" s="11">
        <v>200</v>
      </c>
      <c r="J8" s="19" t="s">
        <v>15</v>
      </c>
      <c r="K8" s="63">
        <f t="shared" si="0"/>
        <v>0</v>
      </c>
      <c r="L8" s="65">
        <v>0.08</v>
      </c>
      <c r="M8" s="63">
        <f t="shared" si="1"/>
        <v>0</v>
      </c>
    </row>
    <row r="9" spans="1:13" ht="24">
      <c r="A9" s="5">
        <v>6</v>
      </c>
      <c r="B9" s="26" t="s">
        <v>54</v>
      </c>
      <c r="C9" s="25" t="s">
        <v>55</v>
      </c>
      <c r="D9" s="9"/>
      <c r="E9" s="9"/>
      <c r="F9" s="6"/>
      <c r="G9" s="33"/>
      <c r="H9" s="33"/>
      <c r="I9" s="11">
        <v>1500</v>
      </c>
      <c r="J9" s="19" t="s">
        <v>15</v>
      </c>
      <c r="K9" s="63">
        <f t="shared" si="0"/>
        <v>0</v>
      </c>
      <c r="L9" s="65">
        <v>0.08</v>
      </c>
      <c r="M9" s="63">
        <f t="shared" si="1"/>
        <v>0</v>
      </c>
    </row>
    <row r="10" spans="1:13" ht="24">
      <c r="A10" s="5">
        <v>7</v>
      </c>
      <c r="B10" s="26" t="s">
        <v>56</v>
      </c>
      <c r="C10" s="25" t="s">
        <v>79</v>
      </c>
      <c r="D10" s="9"/>
      <c r="E10" s="9"/>
      <c r="F10" s="6"/>
      <c r="G10" s="33"/>
      <c r="H10" s="33"/>
      <c r="I10" s="11">
        <v>1100</v>
      </c>
      <c r="J10" s="19" t="s">
        <v>18</v>
      </c>
      <c r="K10" s="63">
        <f t="shared" si="0"/>
        <v>0</v>
      </c>
      <c r="L10" s="65">
        <v>0.08</v>
      </c>
      <c r="M10" s="63">
        <f t="shared" si="1"/>
        <v>0</v>
      </c>
    </row>
    <row r="11" spans="2:13" ht="12">
      <c r="B11" s="8"/>
      <c r="C11" s="8"/>
      <c r="D11" s="8"/>
      <c r="E11" s="8"/>
      <c r="F11" s="8"/>
      <c r="G11" s="8"/>
      <c r="H11" s="8"/>
      <c r="I11" s="8"/>
      <c r="J11" s="6" t="s">
        <v>10</v>
      </c>
      <c r="K11" s="63">
        <f>SUM(K4:K10)</f>
        <v>0</v>
      </c>
      <c r="L11" s="7"/>
      <c r="M11" s="63">
        <f>K11*1.08</f>
        <v>0</v>
      </c>
    </row>
    <row r="13" spans="2:13" ht="71.25" customHeight="1">
      <c r="B13" s="84" t="s">
        <v>57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2:13" ht="71.25" customHeight="1">
      <c r="B14" s="84" t="s">
        <v>64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2:13" ht="54.75" customHeight="1">
      <c r="B15" s="84" t="s">
        <v>65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2:13" ht="55.5" customHeight="1">
      <c r="B16" s="84" t="s">
        <v>66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2:13" ht="65.25" customHeight="1">
      <c r="B17" s="84" t="s">
        <v>80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2:13" ht="44.25" customHeight="1">
      <c r="B18" s="84" t="s">
        <v>81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</sheetData>
  <sheetProtection/>
  <mergeCells count="7">
    <mergeCell ref="B16:M16"/>
    <mergeCell ref="B17:M17"/>
    <mergeCell ref="B18:M18"/>
    <mergeCell ref="A1:M1"/>
    <mergeCell ref="B13:M13"/>
    <mergeCell ref="B14:M14"/>
    <mergeCell ref="B15:M15"/>
  </mergeCells>
  <printOptions/>
  <pageMargins left="0.25" right="0.25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3.8515625" style="2" customWidth="1"/>
    <col min="2" max="2" width="34.00390625" style="2" customWidth="1"/>
    <col min="3" max="3" width="10.8515625" style="2" customWidth="1"/>
    <col min="4" max="4" width="10.140625" style="2" customWidth="1"/>
    <col min="5" max="5" width="11.140625" style="2" customWidth="1"/>
    <col min="6" max="6" width="10.00390625" style="2" customWidth="1"/>
    <col min="7" max="7" width="10.28125" style="2" customWidth="1"/>
    <col min="8" max="8" width="10.421875" style="2" customWidth="1"/>
    <col min="9" max="9" width="6.421875" style="2" customWidth="1"/>
    <col min="10" max="10" width="13.421875" style="2" customWidth="1"/>
    <col min="11" max="11" width="11.8515625" style="2" customWidth="1"/>
    <col min="12" max="12" width="7.140625" style="2" customWidth="1"/>
    <col min="13" max="13" width="10.7109375" style="2" customWidth="1"/>
    <col min="14" max="16384" width="9.140625" style="2" customWidth="1"/>
  </cols>
  <sheetData>
    <row r="1" spans="1:13" ht="12">
      <c r="A1" s="82" t="s">
        <v>99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3" spans="1:13" s="4" customFormat="1" ht="47.25" customHeight="1">
      <c r="A3" s="3" t="s">
        <v>0</v>
      </c>
      <c r="B3" s="3" t="s">
        <v>1</v>
      </c>
      <c r="C3" s="3" t="s">
        <v>2</v>
      </c>
      <c r="D3" s="3" t="s">
        <v>11</v>
      </c>
      <c r="E3" s="3" t="s">
        <v>12</v>
      </c>
      <c r="F3" s="3" t="s">
        <v>13</v>
      </c>
      <c r="G3" s="3" t="s">
        <v>5</v>
      </c>
      <c r="H3" s="3" t="s">
        <v>6</v>
      </c>
      <c r="I3" s="3" t="s">
        <v>4</v>
      </c>
      <c r="J3" s="3" t="s">
        <v>3</v>
      </c>
      <c r="K3" s="3" t="s">
        <v>7</v>
      </c>
      <c r="L3" s="3" t="s">
        <v>8</v>
      </c>
      <c r="M3" s="3" t="s">
        <v>9</v>
      </c>
    </row>
    <row r="4" spans="1:13" ht="60">
      <c r="A4" s="5">
        <v>1</v>
      </c>
      <c r="B4" s="21" t="s">
        <v>103</v>
      </c>
      <c r="C4" s="20" t="s">
        <v>58</v>
      </c>
      <c r="D4" s="9"/>
      <c r="E4" s="9"/>
      <c r="F4" s="6"/>
      <c r="G4" s="33"/>
      <c r="H4" s="33"/>
      <c r="I4" s="1">
        <v>20000</v>
      </c>
      <c r="J4" s="20" t="s">
        <v>18</v>
      </c>
      <c r="K4" s="33">
        <f>I4*G4</f>
        <v>0</v>
      </c>
      <c r="L4" s="34">
        <v>0.08</v>
      </c>
      <c r="M4" s="33">
        <f>K4*1.08</f>
        <v>0</v>
      </c>
    </row>
    <row r="5" spans="2:13" ht="12">
      <c r="B5" s="8"/>
      <c r="C5" s="8"/>
      <c r="D5" s="8"/>
      <c r="E5" s="8"/>
      <c r="F5" s="8"/>
      <c r="G5" s="8"/>
      <c r="H5" s="8"/>
      <c r="I5" s="8"/>
      <c r="J5" s="6" t="s">
        <v>10</v>
      </c>
      <c r="K5" s="33">
        <f>K4</f>
        <v>0</v>
      </c>
      <c r="L5" s="7"/>
      <c r="M5" s="33">
        <f>M4</f>
        <v>0</v>
      </c>
    </row>
  </sheetData>
  <sheetProtection/>
  <mergeCells count="1">
    <mergeCell ref="A1:M1"/>
  </mergeCells>
  <printOptions/>
  <pageMargins left="0.25" right="0.25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"/>
  <sheetViews>
    <sheetView zoomScale="85" zoomScaleNormal="85" zoomScalePageLayoutView="0" workbookViewId="0" topLeftCell="B1">
      <selection activeCell="B10" sqref="B10:M10"/>
    </sheetView>
  </sheetViews>
  <sheetFormatPr defaultColWidth="9.140625" defaultRowHeight="15"/>
  <cols>
    <col min="1" max="1" width="3.8515625" style="2" customWidth="1"/>
    <col min="2" max="2" width="70.8515625" style="2" customWidth="1"/>
    <col min="3" max="3" width="10.8515625" style="2" customWidth="1"/>
    <col min="4" max="4" width="10.140625" style="2" customWidth="1"/>
    <col min="5" max="5" width="11.140625" style="2" customWidth="1"/>
    <col min="6" max="6" width="10.00390625" style="2" customWidth="1"/>
    <col min="7" max="7" width="10.28125" style="2" customWidth="1"/>
    <col min="8" max="8" width="10.421875" style="2" customWidth="1"/>
    <col min="9" max="9" width="17.8515625" style="2" customWidth="1"/>
    <col min="10" max="11" width="11.28125" style="2" customWidth="1"/>
    <col min="12" max="12" width="7.140625" style="2" customWidth="1"/>
    <col min="13" max="13" width="10.7109375" style="2" customWidth="1"/>
    <col min="14" max="16384" width="9.140625" style="2" customWidth="1"/>
  </cols>
  <sheetData>
    <row r="1" spans="1:13" ht="12">
      <c r="A1" s="82" t="s">
        <v>100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3" spans="1:13" s="4" customFormat="1" ht="47.25" customHeight="1">
      <c r="A3" s="3" t="s">
        <v>0</v>
      </c>
      <c r="B3" s="3" t="s">
        <v>1</v>
      </c>
      <c r="C3" s="3" t="s">
        <v>2</v>
      </c>
      <c r="D3" s="3" t="s">
        <v>11</v>
      </c>
      <c r="E3" s="3" t="s">
        <v>12</v>
      </c>
      <c r="F3" s="3" t="s">
        <v>13</v>
      </c>
      <c r="G3" s="3" t="s">
        <v>5</v>
      </c>
      <c r="H3" s="3" t="s">
        <v>6</v>
      </c>
      <c r="I3" s="3" t="s">
        <v>4</v>
      </c>
      <c r="J3" s="3" t="s">
        <v>3</v>
      </c>
      <c r="K3" s="3" t="s">
        <v>7</v>
      </c>
      <c r="L3" s="3" t="s">
        <v>8</v>
      </c>
      <c r="M3" s="3" t="s">
        <v>9</v>
      </c>
    </row>
    <row r="4" spans="1:13" s="4" customFormat="1" ht="47.25" customHeight="1">
      <c r="A4" s="3"/>
      <c r="B4" s="85" t="s">
        <v>82</v>
      </c>
      <c r="C4" s="22" t="s">
        <v>83</v>
      </c>
      <c r="D4" s="3"/>
      <c r="E4" s="3"/>
      <c r="F4" s="3"/>
      <c r="G4" s="61"/>
      <c r="H4" s="61"/>
      <c r="I4" s="54">
        <v>1200</v>
      </c>
      <c r="J4" s="54" t="s">
        <v>18</v>
      </c>
      <c r="K4" s="61">
        <f>G4*I4</f>
        <v>0</v>
      </c>
      <c r="L4" s="62">
        <v>0.08</v>
      </c>
      <c r="M4" s="61">
        <f>K4*1.08</f>
        <v>0</v>
      </c>
    </row>
    <row r="5" spans="1:13" s="4" customFormat="1" ht="47.25" customHeight="1">
      <c r="A5" s="3"/>
      <c r="B5" s="86"/>
      <c r="C5" s="22" t="s">
        <v>84</v>
      </c>
      <c r="D5" s="3"/>
      <c r="E5" s="3"/>
      <c r="F5" s="3"/>
      <c r="G5" s="61"/>
      <c r="H5" s="61"/>
      <c r="I5" s="54">
        <v>200</v>
      </c>
      <c r="J5" s="54" t="s">
        <v>18</v>
      </c>
      <c r="K5" s="61">
        <f>G5*I5</f>
        <v>0</v>
      </c>
      <c r="L5" s="62">
        <v>0.08</v>
      </c>
      <c r="M5" s="61">
        <f>K5*1.08</f>
        <v>0</v>
      </c>
    </row>
    <row r="6" spans="1:13" s="4" customFormat="1" ht="47.25" customHeight="1">
      <c r="A6" s="3"/>
      <c r="B6" s="87"/>
      <c r="C6" s="22" t="s">
        <v>85</v>
      </c>
      <c r="D6" s="3"/>
      <c r="E6" s="3"/>
      <c r="F6" s="3"/>
      <c r="G6" s="61"/>
      <c r="H6" s="61"/>
      <c r="I6" s="54">
        <v>1200</v>
      </c>
      <c r="J6" s="54" t="s">
        <v>18</v>
      </c>
      <c r="K6" s="61">
        <f>G6*I6</f>
        <v>0</v>
      </c>
      <c r="L6" s="62">
        <v>0.08</v>
      </c>
      <c r="M6" s="61">
        <f>K6*1.08</f>
        <v>0</v>
      </c>
    </row>
    <row r="7" spans="1:13" ht="60">
      <c r="A7" s="5">
        <v>1</v>
      </c>
      <c r="B7" s="10" t="s">
        <v>71</v>
      </c>
      <c r="C7" s="22" t="s">
        <v>59</v>
      </c>
      <c r="D7" s="24"/>
      <c r="E7" s="24"/>
      <c r="F7" s="6"/>
      <c r="G7" s="33"/>
      <c r="H7" s="61"/>
      <c r="I7" s="22">
        <v>15000</v>
      </c>
      <c r="J7" s="22" t="s">
        <v>72</v>
      </c>
      <c r="K7" s="61">
        <f>G7*I7</f>
        <v>0</v>
      </c>
      <c r="L7" s="62">
        <v>0.08</v>
      </c>
      <c r="M7" s="61">
        <f>K7*1.08</f>
        <v>0</v>
      </c>
    </row>
    <row r="8" spans="2:13" ht="12">
      <c r="B8" s="8"/>
      <c r="C8" s="8"/>
      <c r="D8" s="8"/>
      <c r="E8" s="8"/>
      <c r="F8" s="8"/>
      <c r="G8" s="8"/>
      <c r="H8" s="8"/>
      <c r="I8" s="8"/>
      <c r="J8" s="6" t="s">
        <v>10</v>
      </c>
      <c r="K8" s="63">
        <f>SUM(K4:K7)</f>
        <v>0</v>
      </c>
      <c r="L8" s="7"/>
      <c r="M8" s="63">
        <f>K8*1.08</f>
        <v>0</v>
      </c>
    </row>
    <row r="10" spans="2:13" ht="12">
      <c r="B10" s="83" t="s">
        <v>60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</sheetData>
  <sheetProtection/>
  <mergeCells count="3">
    <mergeCell ref="B4:B6"/>
    <mergeCell ref="A1:M1"/>
    <mergeCell ref="B10:M10"/>
  </mergeCells>
  <printOptions/>
  <pageMargins left="0.25" right="0.25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7"/>
  <sheetViews>
    <sheetView zoomScalePageLayoutView="0" workbookViewId="0" topLeftCell="A1">
      <selection activeCell="B7" sqref="B7:L7"/>
    </sheetView>
  </sheetViews>
  <sheetFormatPr defaultColWidth="9.140625" defaultRowHeight="15"/>
  <cols>
    <col min="1" max="1" width="3.8515625" style="2" customWidth="1"/>
    <col min="2" max="2" width="34.00390625" style="2" customWidth="1"/>
    <col min="3" max="3" width="10.140625" style="2" customWidth="1"/>
    <col min="4" max="4" width="11.140625" style="2" customWidth="1"/>
    <col min="5" max="5" width="10.00390625" style="2" customWidth="1"/>
    <col min="6" max="6" width="10.28125" style="2" customWidth="1"/>
    <col min="7" max="7" width="10.421875" style="2" customWidth="1"/>
    <col min="8" max="8" width="6.421875" style="2" customWidth="1"/>
    <col min="9" max="9" width="6.7109375" style="2" customWidth="1"/>
    <col min="10" max="10" width="10.57421875" style="2" customWidth="1"/>
    <col min="11" max="11" width="7.140625" style="2" customWidth="1"/>
    <col min="12" max="12" width="10.7109375" style="2" customWidth="1"/>
    <col min="13" max="16384" width="9.140625" style="2" customWidth="1"/>
  </cols>
  <sheetData>
    <row r="1" spans="1:12" ht="12">
      <c r="A1" s="82" t="s">
        <v>101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3" spans="1:12" s="4" customFormat="1" ht="47.25" customHeight="1">
      <c r="A3" s="3" t="s">
        <v>0</v>
      </c>
      <c r="B3" s="3" t="s">
        <v>1</v>
      </c>
      <c r="C3" s="3" t="s">
        <v>11</v>
      </c>
      <c r="D3" s="3" t="s">
        <v>12</v>
      </c>
      <c r="E3" s="3" t="s">
        <v>13</v>
      </c>
      <c r="F3" s="3" t="s">
        <v>5</v>
      </c>
      <c r="G3" s="3" t="s">
        <v>6</v>
      </c>
      <c r="H3" s="3" t="s">
        <v>4</v>
      </c>
      <c r="I3" s="3" t="s">
        <v>3</v>
      </c>
      <c r="J3" s="3" t="s">
        <v>7</v>
      </c>
      <c r="K3" s="3" t="s">
        <v>8</v>
      </c>
      <c r="L3" s="3" t="s">
        <v>9</v>
      </c>
    </row>
    <row r="4" spans="1:12" s="35" customFormat="1" ht="143.25" customHeight="1">
      <c r="A4" s="5">
        <v>1</v>
      </c>
      <c r="B4" s="64" t="s">
        <v>61</v>
      </c>
      <c r="C4" s="25"/>
      <c r="D4" s="25"/>
      <c r="E4" s="5"/>
      <c r="F4" s="33"/>
      <c r="G4" s="33"/>
      <c r="H4" s="25">
        <v>30</v>
      </c>
      <c r="I4" s="25" t="s">
        <v>15</v>
      </c>
      <c r="J4" s="33">
        <f>F4*H4</f>
        <v>0</v>
      </c>
      <c r="K4" s="34">
        <v>0.08</v>
      </c>
      <c r="L4" s="33">
        <f>J4*1.08</f>
        <v>0</v>
      </c>
    </row>
    <row r="5" spans="2:12" ht="12">
      <c r="B5" s="8"/>
      <c r="C5" s="8"/>
      <c r="D5" s="8"/>
      <c r="E5" s="8"/>
      <c r="F5" s="8"/>
      <c r="G5" s="8"/>
      <c r="H5" s="8"/>
      <c r="I5" s="6" t="s">
        <v>10</v>
      </c>
      <c r="J5" s="33">
        <f>J4</f>
        <v>0</v>
      </c>
      <c r="K5" s="7"/>
      <c r="L5" s="63">
        <f>L4</f>
        <v>0</v>
      </c>
    </row>
    <row r="7" spans="2:12" ht="12">
      <c r="B7" s="83" t="s">
        <v>60</v>
      </c>
      <c r="C7" s="83"/>
      <c r="D7" s="83"/>
      <c r="E7" s="83"/>
      <c r="F7" s="83"/>
      <c r="G7" s="83"/>
      <c r="H7" s="83"/>
      <c r="I7" s="83"/>
      <c r="J7" s="83"/>
      <c r="K7" s="83"/>
      <c r="L7" s="83"/>
    </row>
  </sheetData>
  <sheetProtection/>
  <mergeCells count="2">
    <mergeCell ref="A1:L1"/>
    <mergeCell ref="B7:L7"/>
  </mergeCells>
  <printOptions/>
  <pageMargins left="0.25" right="0.25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7"/>
  <sheetViews>
    <sheetView tabSelected="1" zoomScalePageLayoutView="0" workbookViewId="0" topLeftCell="A1">
      <selection activeCell="A7" sqref="A7:K7"/>
    </sheetView>
  </sheetViews>
  <sheetFormatPr defaultColWidth="9.140625" defaultRowHeight="15"/>
  <cols>
    <col min="2" max="2" width="25.28125" style="0" customWidth="1"/>
    <col min="6" max="6" width="10.7109375" style="0" customWidth="1"/>
    <col min="7" max="7" width="9.8515625" style="0" customWidth="1"/>
  </cols>
  <sheetData>
    <row r="1" spans="1:12" ht="14.25">
      <c r="A1" s="82" t="s">
        <v>104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6">
      <c r="A3" s="3" t="s">
        <v>0</v>
      </c>
      <c r="B3" s="3" t="s">
        <v>1</v>
      </c>
      <c r="C3" s="3" t="s">
        <v>11</v>
      </c>
      <c r="D3" s="3" t="s">
        <v>12</v>
      </c>
      <c r="E3" s="3" t="s">
        <v>13</v>
      </c>
      <c r="F3" s="3" t="s">
        <v>5</v>
      </c>
      <c r="G3" s="3" t="s">
        <v>6</v>
      </c>
      <c r="H3" s="3" t="s">
        <v>4</v>
      </c>
      <c r="I3" s="3" t="s">
        <v>3</v>
      </c>
      <c r="J3" s="3" t="s">
        <v>7</v>
      </c>
      <c r="K3" s="3" t="s">
        <v>8</v>
      </c>
      <c r="L3" s="3" t="s">
        <v>9</v>
      </c>
    </row>
    <row r="4" spans="1:12" ht="117" customHeight="1">
      <c r="A4" s="44">
        <v>1</v>
      </c>
      <c r="B4" s="45" t="s">
        <v>74</v>
      </c>
      <c r="C4" s="51"/>
      <c r="D4" s="51"/>
      <c r="E4" s="47"/>
      <c r="F4" s="46"/>
      <c r="G4" s="46"/>
      <c r="H4" s="51">
        <v>150</v>
      </c>
      <c r="I4" s="51" t="s">
        <v>15</v>
      </c>
      <c r="J4" s="33">
        <f>F4*H4</f>
        <v>0</v>
      </c>
      <c r="K4" s="34">
        <v>0.08</v>
      </c>
      <c r="L4" s="33">
        <f>J4*1.08</f>
        <v>0</v>
      </c>
    </row>
    <row r="5" spans="1:12" ht="117" customHeight="1">
      <c r="A5" s="5">
        <v>2</v>
      </c>
      <c r="B5" s="45" t="s">
        <v>73</v>
      </c>
      <c r="C5" s="11"/>
      <c r="D5" s="11"/>
      <c r="E5" s="48"/>
      <c r="F5" s="33"/>
      <c r="G5" s="33"/>
      <c r="H5" s="11">
        <v>150</v>
      </c>
      <c r="I5" s="11" t="s">
        <v>15</v>
      </c>
      <c r="J5" s="33">
        <f>F5*H5</f>
        <v>0</v>
      </c>
      <c r="K5" s="34">
        <v>0.08</v>
      </c>
      <c r="L5" s="33">
        <f>J5*1.08</f>
        <v>0</v>
      </c>
    </row>
    <row r="6" spans="1:12" ht="14.25">
      <c r="A6" s="2"/>
      <c r="B6" s="43"/>
      <c r="C6" s="49"/>
      <c r="D6" s="49"/>
      <c r="E6" s="49"/>
      <c r="F6" s="49"/>
      <c r="G6" s="49"/>
      <c r="H6" s="49"/>
      <c r="I6" s="50" t="s">
        <v>10</v>
      </c>
      <c r="J6" s="52">
        <f>J4+J5</f>
        <v>0</v>
      </c>
      <c r="K6" s="52"/>
      <c r="L6" s="52">
        <f>L4+L5</f>
        <v>0</v>
      </c>
    </row>
    <row r="7" spans="1:11" ht="14.25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</row>
  </sheetData>
  <sheetProtection/>
  <mergeCells count="2">
    <mergeCell ref="A1:L1"/>
    <mergeCell ref="A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"/>
  <sheetViews>
    <sheetView zoomScalePageLayoutView="0" workbookViewId="0" topLeftCell="A12">
      <selection activeCell="G10" sqref="G10"/>
    </sheetView>
  </sheetViews>
  <sheetFormatPr defaultColWidth="9.140625" defaultRowHeight="15"/>
  <cols>
    <col min="1" max="1" width="3.8515625" style="2" customWidth="1"/>
    <col min="2" max="2" width="34.00390625" style="2" customWidth="1"/>
    <col min="3" max="3" width="10.8515625" style="2" customWidth="1"/>
    <col min="4" max="4" width="10.140625" style="2" customWidth="1"/>
    <col min="5" max="5" width="11.140625" style="2" customWidth="1"/>
    <col min="6" max="6" width="10.00390625" style="2" customWidth="1"/>
    <col min="7" max="7" width="10.28125" style="2" customWidth="1"/>
    <col min="8" max="8" width="10.421875" style="2" customWidth="1"/>
    <col min="9" max="9" width="6.421875" style="2" customWidth="1"/>
    <col min="10" max="10" width="6.7109375" style="2" customWidth="1"/>
    <col min="11" max="11" width="10.57421875" style="2" customWidth="1"/>
    <col min="12" max="12" width="7.140625" style="2" customWidth="1"/>
    <col min="13" max="13" width="14.140625" style="2" customWidth="1"/>
    <col min="14" max="16384" width="9.140625" style="2" customWidth="1"/>
  </cols>
  <sheetData>
    <row r="1" spans="1:13" ht="12">
      <c r="A1" s="82" t="s">
        <v>92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3" spans="1:13" s="4" customFormat="1" ht="47.25" customHeight="1">
      <c r="A3" s="3" t="s">
        <v>0</v>
      </c>
      <c r="B3" s="3" t="s">
        <v>1</v>
      </c>
      <c r="C3" s="3" t="s">
        <v>2</v>
      </c>
      <c r="D3" s="3" t="s">
        <v>11</v>
      </c>
      <c r="E3" s="3" t="s">
        <v>12</v>
      </c>
      <c r="F3" s="28" t="s">
        <v>13</v>
      </c>
      <c r="G3" s="29" t="s">
        <v>5</v>
      </c>
      <c r="H3" s="30" t="s">
        <v>6</v>
      </c>
      <c r="I3" s="3" t="s">
        <v>4</v>
      </c>
      <c r="J3" s="3" t="s">
        <v>3</v>
      </c>
      <c r="K3" s="3" t="s">
        <v>7</v>
      </c>
      <c r="L3" s="3" t="s">
        <v>8</v>
      </c>
      <c r="M3" s="3" t="s">
        <v>9</v>
      </c>
    </row>
    <row r="4" spans="1:13" ht="12">
      <c r="A4" s="5">
        <v>1</v>
      </c>
      <c r="B4" s="10" t="s">
        <v>27</v>
      </c>
      <c r="C4" s="25" t="s">
        <v>28</v>
      </c>
      <c r="D4" s="26"/>
      <c r="E4" s="26"/>
      <c r="F4" s="31"/>
      <c r="G4" s="32"/>
      <c r="H4" s="33"/>
      <c r="I4" s="11">
        <v>300</v>
      </c>
      <c r="J4" s="11" t="s">
        <v>15</v>
      </c>
      <c r="K4" s="33">
        <f>ROUND((G4*I4),2)</f>
        <v>0</v>
      </c>
      <c r="L4" s="34">
        <v>0.08</v>
      </c>
      <c r="M4" s="33">
        <f>ROUND((K4*1.08),2)</f>
        <v>0</v>
      </c>
    </row>
    <row r="5" spans="1:13" ht="120">
      <c r="A5" s="5">
        <v>2</v>
      </c>
      <c r="B5" s="10" t="s">
        <v>67</v>
      </c>
      <c r="C5" s="25" t="s">
        <v>29</v>
      </c>
      <c r="D5" s="26"/>
      <c r="E5" s="26"/>
      <c r="F5" s="31"/>
      <c r="G5" s="32"/>
      <c r="H5" s="33"/>
      <c r="I5" s="11">
        <v>250</v>
      </c>
      <c r="J5" s="11" t="s">
        <v>14</v>
      </c>
      <c r="K5" s="33">
        <f aca="true" t="shared" si="0" ref="K5:K13">ROUND((G5*I5),2)</f>
        <v>0</v>
      </c>
      <c r="L5" s="34">
        <v>0.08</v>
      </c>
      <c r="M5" s="33">
        <f aca="true" t="shared" si="1" ref="M5:M14">ROUND((K5*1.08),2)</f>
        <v>0</v>
      </c>
    </row>
    <row r="6" spans="1:13" ht="24">
      <c r="A6" s="5">
        <v>3</v>
      </c>
      <c r="B6" s="10" t="s">
        <v>68</v>
      </c>
      <c r="C6" s="25" t="s">
        <v>16</v>
      </c>
      <c r="D6" s="26"/>
      <c r="E6" s="26"/>
      <c r="F6" s="31"/>
      <c r="G6" s="32"/>
      <c r="H6" s="33"/>
      <c r="I6" s="11">
        <v>10</v>
      </c>
      <c r="J6" s="11" t="s">
        <v>14</v>
      </c>
      <c r="K6" s="33">
        <f t="shared" si="0"/>
        <v>0</v>
      </c>
      <c r="L6" s="34">
        <v>0.08</v>
      </c>
      <c r="M6" s="33">
        <f t="shared" si="1"/>
        <v>0</v>
      </c>
    </row>
    <row r="7" spans="1:13" ht="36">
      <c r="A7" s="5">
        <v>4</v>
      </c>
      <c r="B7" s="10" t="s">
        <v>30</v>
      </c>
      <c r="C7" s="25" t="s">
        <v>31</v>
      </c>
      <c r="D7" s="26"/>
      <c r="E7" s="26"/>
      <c r="F7" s="31"/>
      <c r="G7" s="32"/>
      <c r="H7" s="33"/>
      <c r="I7" s="11">
        <v>300</v>
      </c>
      <c r="J7" s="11" t="s">
        <v>14</v>
      </c>
      <c r="K7" s="33">
        <f t="shared" si="0"/>
        <v>0</v>
      </c>
      <c r="L7" s="34">
        <v>0.08</v>
      </c>
      <c r="M7" s="33">
        <f t="shared" si="1"/>
        <v>0</v>
      </c>
    </row>
    <row r="8" spans="1:13" ht="36">
      <c r="A8" s="5">
        <v>5</v>
      </c>
      <c r="B8" s="10" t="s">
        <v>69</v>
      </c>
      <c r="C8" s="25" t="s">
        <v>32</v>
      </c>
      <c r="D8" s="26"/>
      <c r="E8" s="26"/>
      <c r="F8" s="31"/>
      <c r="G8" s="32"/>
      <c r="H8" s="33"/>
      <c r="I8" s="11">
        <v>300</v>
      </c>
      <c r="J8" s="11" t="s">
        <v>14</v>
      </c>
      <c r="K8" s="33">
        <f t="shared" si="0"/>
        <v>0</v>
      </c>
      <c r="L8" s="34">
        <v>0.08</v>
      </c>
      <c r="M8" s="33">
        <f t="shared" si="1"/>
        <v>0</v>
      </c>
    </row>
    <row r="9" spans="1:13" ht="108">
      <c r="A9" s="5">
        <v>6</v>
      </c>
      <c r="B9" s="10" t="s">
        <v>21</v>
      </c>
      <c r="C9" s="25" t="s">
        <v>33</v>
      </c>
      <c r="D9" s="26"/>
      <c r="E9" s="26"/>
      <c r="F9" s="31"/>
      <c r="G9" s="32"/>
      <c r="H9" s="33"/>
      <c r="I9" s="11">
        <v>15000</v>
      </c>
      <c r="J9" s="11" t="s">
        <v>14</v>
      </c>
      <c r="K9" s="33">
        <f t="shared" si="0"/>
        <v>0</v>
      </c>
      <c r="L9" s="34">
        <v>0.08</v>
      </c>
      <c r="M9" s="33">
        <f t="shared" si="1"/>
        <v>0</v>
      </c>
    </row>
    <row r="10" spans="1:13" ht="36">
      <c r="A10" s="5">
        <v>7</v>
      </c>
      <c r="B10" s="10" t="s">
        <v>19</v>
      </c>
      <c r="C10" s="25" t="s">
        <v>34</v>
      </c>
      <c r="D10" s="26"/>
      <c r="E10" s="26"/>
      <c r="F10" s="31"/>
      <c r="G10" s="32"/>
      <c r="H10" s="33"/>
      <c r="I10" s="11">
        <v>4700</v>
      </c>
      <c r="J10" s="11" t="s">
        <v>15</v>
      </c>
      <c r="K10" s="33">
        <f t="shared" si="0"/>
        <v>0</v>
      </c>
      <c r="L10" s="34">
        <v>0.08</v>
      </c>
      <c r="M10" s="33">
        <f t="shared" si="1"/>
        <v>0</v>
      </c>
    </row>
    <row r="11" spans="1:13" ht="36">
      <c r="A11" s="5">
        <v>8</v>
      </c>
      <c r="B11" s="10" t="s">
        <v>22</v>
      </c>
      <c r="C11" s="25" t="s">
        <v>35</v>
      </c>
      <c r="D11" s="26"/>
      <c r="E11" s="26"/>
      <c r="F11" s="31"/>
      <c r="G11" s="32"/>
      <c r="H11" s="33"/>
      <c r="I11" s="11">
        <v>500</v>
      </c>
      <c r="J11" s="11" t="s">
        <v>15</v>
      </c>
      <c r="K11" s="33">
        <f t="shared" si="0"/>
        <v>0</v>
      </c>
      <c r="L11" s="34">
        <v>0.08</v>
      </c>
      <c r="M11" s="33">
        <f t="shared" si="1"/>
        <v>0</v>
      </c>
    </row>
    <row r="12" spans="1:13" ht="120">
      <c r="A12" s="5">
        <v>9</v>
      </c>
      <c r="B12" s="10" t="s">
        <v>23</v>
      </c>
      <c r="C12" s="25" t="s">
        <v>35</v>
      </c>
      <c r="D12" s="26"/>
      <c r="E12" s="26"/>
      <c r="F12" s="31"/>
      <c r="G12" s="32"/>
      <c r="H12" s="33"/>
      <c r="I12" s="11">
        <v>800</v>
      </c>
      <c r="J12" s="11" t="s">
        <v>15</v>
      </c>
      <c r="K12" s="33">
        <f t="shared" si="0"/>
        <v>0</v>
      </c>
      <c r="L12" s="34">
        <v>0.08</v>
      </c>
      <c r="M12" s="33">
        <f t="shared" si="1"/>
        <v>0</v>
      </c>
    </row>
    <row r="13" spans="1:13" ht="48">
      <c r="A13" s="5">
        <v>10</v>
      </c>
      <c r="B13" s="10" t="s">
        <v>20</v>
      </c>
      <c r="C13" s="25" t="s">
        <v>36</v>
      </c>
      <c r="D13" s="26"/>
      <c r="E13" s="26"/>
      <c r="F13" s="31"/>
      <c r="G13" s="32"/>
      <c r="H13" s="33"/>
      <c r="I13" s="11">
        <v>12000</v>
      </c>
      <c r="J13" s="11" t="s">
        <v>15</v>
      </c>
      <c r="K13" s="33">
        <f t="shared" si="0"/>
        <v>0</v>
      </c>
      <c r="L13" s="34">
        <v>0.08</v>
      </c>
      <c r="M13" s="33">
        <f t="shared" si="1"/>
        <v>0</v>
      </c>
    </row>
    <row r="14" spans="2:13" ht="12">
      <c r="B14" s="27"/>
      <c r="C14" s="27"/>
      <c r="D14" s="27"/>
      <c r="E14" s="27"/>
      <c r="F14" s="27"/>
      <c r="G14" s="35"/>
      <c r="H14" s="35"/>
      <c r="I14" s="35"/>
      <c r="J14" s="5" t="s">
        <v>10</v>
      </c>
      <c r="K14" s="33">
        <f>SUM(K4:K13)</f>
        <v>0</v>
      </c>
      <c r="L14" s="36"/>
      <c r="M14" s="37">
        <f t="shared" si="1"/>
        <v>0</v>
      </c>
    </row>
  </sheetData>
  <sheetProtection/>
  <mergeCells count="1">
    <mergeCell ref="A1:M1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zoomScalePageLayoutView="0" workbookViewId="0" topLeftCell="A4">
      <selection activeCell="B7" sqref="B7:L7"/>
    </sheetView>
  </sheetViews>
  <sheetFormatPr defaultColWidth="9.140625" defaultRowHeight="15"/>
  <cols>
    <col min="1" max="1" width="3.8515625" style="2" customWidth="1"/>
    <col min="2" max="2" width="55.28125" style="2" customWidth="1"/>
    <col min="3" max="3" width="10.8515625" style="2" customWidth="1"/>
    <col min="4" max="4" width="10.140625" style="2" customWidth="1"/>
    <col min="5" max="5" width="11.140625" style="2" customWidth="1"/>
    <col min="6" max="6" width="10.00390625" style="2" customWidth="1"/>
    <col min="7" max="7" width="10.28125" style="2" customWidth="1"/>
    <col min="8" max="8" width="10.421875" style="2" customWidth="1"/>
    <col min="9" max="9" width="6.421875" style="2" customWidth="1"/>
    <col min="10" max="10" width="6.7109375" style="2" customWidth="1"/>
    <col min="11" max="11" width="10.57421875" style="2" customWidth="1"/>
    <col min="12" max="12" width="7.140625" style="2" customWidth="1"/>
    <col min="13" max="13" width="10.7109375" style="2" customWidth="1"/>
    <col min="14" max="16384" width="9.140625" style="2" customWidth="1"/>
  </cols>
  <sheetData>
    <row r="1" spans="1:13" ht="12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3" spans="1:13" s="4" customFormat="1" ht="47.25" customHeight="1">
      <c r="A3" s="3" t="s">
        <v>0</v>
      </c>
      <c r="B3" s="3" t="s">
        <v>1</v>
      </c>
      <c r="C3" s="3" t="s">
        <v>2</v>
      </c>
      <c r="D3" s="3" t="s">
        <v>11</v>
      </c>
      <c r="E3" s="3" t="s">
        <v>12</v>
      </c>
      <c r="F3" s="3" t="s">
        <v>13</v>
      </c>
      <c r="G3" s="3" t="s">
        <v>5</v>
      </c>
      <c r="H3" s="3" t="s">
        <v>6</v>
      </c>
      <c r="I3" s="3" t="s">
        <v>4</v>
      </c>
      <c r="J3" s="3" t="s">
        <v>3</v>
      </c>
      <c r="K3" s="3" t="s">
        <v>7</v>
      </c>
      <c r="L3" s="3" t="s">
        <v>8</v>
      </c>
      <c r="M3" s="3" t="s">
        <v>9</v>
      </c>
    </row>
    <row r="4" spans="1:13" s="35" customFormat="1" ht="121.5" customHeight="1">
      <c r="A4" s="5">
        <v>1</v>
      </c>
      <c r="B4" s="53" t="s">
        <v>75</v>
      </c>
      <c r="C4" s="25"/>
      <c r="D4" s="25"/>
      <c r="E4" s="25"/>
      <c r="F4" s="5"/>
      <c r="G4" s="33"/>
      <c r="H4" s="33"/>
      <c r="I4" s="11">
        <v>92</v>
      </c>
      <c r="J4" s="11" t="s">
        <v>17</v>
      </c>
      <c r="K4" s="33">
        <f>G4*I4</f>
        <v>0</v>
      </c>
      <c r="L4" s="34">
        <v>0.08</v>
      </c>
      <c r="M4" s="33">
        <f>K4*1.08</f>
        <v>0</v>
      </c>
    </row>
    <row r="5" spans="1:13" s="35" customFormat="1" ht="148.5" customHeight="1">
      <c r="A5" s="5"/>
      <c r="B5" s="54" t="s">
        <v>76</v>
      </c>
      <c r="C5" s="25"/>
      <c r="D5" s="25"/>
      <c r="E5" s="25"/>
      <c r="F5" s="5"/>
      <c r="G5" s="33"/>
      <c r="H5" s="33"/>
      <c r="I5" s="11">
        <v>92</v>
      </c>
      <c r="J5" s="11" t="s">
        <v>17</v>
      </c>
      <c r="K5" s="33">
        <f>G5*I5</f>
        <v>0</v>
      </c>
      <c r="L5" s="34">
        <v>0.08</v>
      </c>
      <c r="M5" s="33">
        <f>K5*1.08</f>
        <v>0</v>
      </c>
    </row>
    <row r="6" spans="10:13" s="35" customFormat="1" ht="12">
      <c r="J6" s="5" t="s">
        <v>10</v>
      </c>
      <c r="K6" s="33">
        <f>K4+K5</f>
        <v>0</v>
      </c>
      <c r="L6" s="36"/>
      <c r="M6" s="33">
        <f>M4+M5</f>
        <v>0</v>
      </c>
    </row>
    <row r="7" spans="2:12" ht="12">
      <c r="B7" s="83" t="s">
        <v>60</v>
      </c>
      <c r="C7" s="83"/>
      <c r="D7" s="83"/>
      <c r="E7" s="83"/>
      <c r="F7" s="83"/>
      <c r="G7" s="83"/>
      <c r="H7" s="83"/>
      <c r="I7" s="83"/>
      <c r="J7" s="83"/>
      <c r="K7" s="83"/>
      <c r="L7" s="83"/>
    </row>
  </sheetData>
  <sheetProtection/>
  <mergeCells count="2">
    <mergeCell ref="A1:M1"/>
    <mergeCell ref="B7:L7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9"/>
  <sheetViews>
    <sheetView zoomScale="85" zoomScaleNormal="85" zoomScalePageLayoutView="0" workbookViewId="0" topLeftCell="A7">
      <selection activeCell="B9" sqref="B9"/>
    </sheetView>
  </sheetViews>
  <sheetFormatPr defaultColWidth="9.140625" defaultRowHeight="15"/>
  <cols>
    <col min="1" max="1" width="3.8515625" style="2" customWidth="1"/>
    <col min="2" max="2" width="82.421875" style="2" customWidth="1"/>
    <col min="3" max="3" width="10.140625" style="2" customWidth="1"/>
    <col min="4" max="4" width="11.140625" style="2" customWidth="1"/>
    <col min="5" max="5" width="10.00390625" style="2" customWidth="1"/>
    <col min="6" max="6" width="10.28125" style="2" customWidth="1"/>
    <col min="7" max="7" width="10.421875" style="2" customWidth="1"/>
    <col min="8" max="8" width="6.421875" style="2" customWidth="1"/>
    <col min="9" max="9" width="6.7109375" style="2" customWidth="1"/>
    <col min="10" max="10" width="12.8515625" style="35" customWidth="1"/>
    <col min="11" max="11" width="7.140625" style="2" customWidth="1"/>
    <col min="12" max="12" width="14.8515625" style="2" customWidth="1"/>
    <col min="13" max="16384" width="9.140625" style="2" customWidth="1"/>
  </cols>
  <sheetData>
    <row r="1" spans="1:12" ht="12">
      <c r="A1" s="82" t="s">
        <v>90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3" spans="1:12" s="4" customFormat="1" ht="47.25" customHeight="1">
      <c r="A3" s="3" t="s">
        <v>0</v>
      </c>
      <c r="B3" s="3" t="s">
        <v>1</v>
      </c>
      <c r="C3" s="3" t="s">
        <v>11</v>
      </c>
      <c r="D3" s="3" t="s">
        <v>12</v>
      </c>
      <c r="E3" s="3" t="s">
        <v>13</v>
      </c>
      <c r="F3" s="3" t="s">
        <v>5</v>
      </c>
      <c r="G3" s="3" t="s">
        <v>6</v>
      </c>
      <c r="H3" s="3" t="s">
        <v>4</v>
      </c>
      <c r="I3" s="3" t="s">
        <v>3</v>
      </c>
      <c r="J3" s="54" t="s">
        <v>7</v>
      </c>
      <c r="K3" s="3" t="s">
        <v>8</v>
      </c>
      <c r="L3" s="3" t="s">
        <v>9</v>
      </c>
    </row>
    <row r="4" spans="1:12" ht="156">
      <c r="A4" s="5">
        <v>1</v>
      </c>
      <c r="B4" s="77" t="s">
        <v>102</v>
      </c>
      <c r="C4" s="18"/>
      <c r="D4" s="18"/>
      <c r="E4" s="6"/>
      <c r="F4" s="33"/>
      <c r="G4" s="33"/>
      <c r="H4" s="11">
        <v>250</v>
      </c>
      <c r="I4" s="11" t="s">
        <v>17</v>
      </c>
      <c r="J4" s="33">
        <f>H4*F4</f>
        <v>0</v>
      </c>
      <c r="K4" s="34">
        <v>0.08</v>
      </c>
      <c r="L4" s="33">
        <f>J4*1.08</f>
        <v>0</v>
      </c>
    </row>
    <row r="5" spans="1:12" ht="132">
      <c r="A5" s="5">
        <v>2</v>
      </c>
      <c r="B5" s="67" t="s">
        <v>86</v>
      </c>
      <c r="C5" s="26"/>
      <c r="D5" s="26"/>
      <c r="E5" s="6"/>
      <c r="F5" s="33"/>
      <c r="G5" s="33"/>
      <c r="H5" s="11">
        <v>200</v>
      </c>
      <c r="I5" s="11"/>
      <c r="J5" s="33">
        <f>H5*F5</f>
        <v>0</v>
      </c>
      <c r="K5" s="34"/>
      <c r="L5" s="33">
        <f>J5*1.08</f>
        <v>0</v>
      </c>
    </row>
    <row r="6" spans="1:12" ht="155.25" customHeight="1">
      <c r="A6" s="5">
        <v>3</v>
      </c>
      <c r="B6" s="67" t="s">
        <v>48</v>
      </c>
      <c r="C6" s="18"/>
      <c r="D6" s="18"/>
      <c r="E6" s="6"/>
      <c r="F6" s="33"/>
      <c r="G6" s="33"/>
      <c r="H6" s="11">
        <v>100</v>
      </c>
      <c r="I6" s="11" t="s">
        <v>17</v>
      </c>
      <c r="J6" s="33">
        <f>H6*F6</f>
        <v>0</v>
      </c>
      <c r="K6" s="34">
        <v>0.08</v>
      </c>
      <c r="L6" s="33">
        <f>J6*1.08</f>
        <v>0</v>
      </c>
    </row>
    <row r="7" spans="1:12" ht="180.75" customHeight="1">
      <c r="A7" s="5">
        <v>4</v>
      </c>
      <c r="B7" s="68" t="s">
        <v>49</v>
      </c>
      <c r="C7" s="18"/>
      <c r="D7" s="18"/>
      <c r="E7" s="6"/>
      <c r="F7" s="33"/>
      <c r="G7" s="33"/>
      <c r="H7" s="11">
        <v>700</v>
      </c>
      <c r="I7" s="11" t="s">
        <v>17</v>
      </c>
      <c r="J7" s="33">
        <f>H7*F7</f>
        <v>0</v>
      </c>
      <c r="K7" s="34">
        <v>0.08</v>
      </c>
      <c r="L7" s="33">
        <f>J7*1.08</f>
        <v>0</v>
      </c>
    </row>
    <row r="8" spans="2:12" ht="12">
      <c r="B8" s="8"/>
      <c r="C8" s="8"/>
      <c r="D8" s="8"/>
      <c r="E8" s="8"/>
      <c r="F8" s="60"/>
      <c r="G8" s="8"/>
      <c r="H8" s="8"/>
      <c r="I8" s="6" t="s">
        <v>10</v>
      </c>
      <c r="J8" s="33">
        <f>SUM(J4:J7)</f>
        <v>0</v>
      </c>
      <c r="K8" s="33"/>
      <c r="L8" s="33">
        <f>SUM(L4:L7)</f>
        <v>0</v>
      </c>
    </row>
    <row r="9" ht="12">
      <c r="B9" s="80" t="s">
        <v>60</v>
      </c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7"/>
  <sheetViews>
    <sheetView zoomScale="85" zoomScaleNormal="85" zoomScalePageLayoutView="0" workbookViewId="0" topLeftCell="A6">
      <selection activeCell="G6" sqref="G6"/>
    </sheetView>
  </sheetViews>
  <sheetFormatPr defaultColWidth="9.140625" defaultRowHeight="15"/>
  <cols>
    <col min="2" max="2" width="34.140625" style="0" customWidth="1"/>
    <col min="6" max="6" width="9.57421875" style="0" customWidth="1"/>
    <col min="7" max="7" width="9.421875" style="0" customWidth="1"/>
    <col min="10" max="10" width="10.28125" style="0" customWidth="1"/>
    <col min="12" max="12" width="10.140625" style="0" customWidth="1"/>
  </cols>
  <sheetData>
    <row r="1" spans="1:12" ht="14.25">
      <c r="A1" s="82" t="s">
        <v>89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35"/>
      <c r="K2" s="2"/>
      <c r="L2" s="2"/>
    </row>
    <row r="3" spans="1:12" ht="36">
      <c r="A3" s="3" t="s">
        <v>0</v>
      </c>
      <c r="B3" s="3" t="s">
        <v>1</v>
      </c>
      <c r="C3" s="3" t="s">
        <v>11</v>
      </c>
      <c r="D3" s="3" t="s">
        <v>12</v>
      </c>
      <c r="E3" s="3" t="s">
        <v>13</v>
      </c>
      <c r="F3" s="3" t="s">
        <v>5</v>
      </c>
      <c r="G3" s="3" t="s">
        <v>6</v>
      </c>
      <c r="H3" s="3" t="s">
        <v>4</v>
      </c>
      <c r="I3" s="3" t="s">
        <v>3</v>
      </c>
      <c r="J3" s="54" t="s">
        <v>7</v>
      </c>
      <c r="K3" s="3" t="s">
        <v>8</v>
      </c>
      <c r="L3" s="3" t="s">
        <v>9</v>
      </c>
    </row>
    <row r="4" spans="1:12" ht="66" customHeight="1">
      <c r="A4" s="69" t="s">
        <v>87</v>
      </c>
      <c r="B4" s="66" t="s">
        <v>37</v>
      </c>
      <c r="C4" s="26"/>
      <c r="D4" s="26"/>
      <c r="E4" s="6"/>
      <c r="F4" s="33"/>
      <c r="G4" s="33"/>
      <c r="H4" s="11">
        <v>150</v>
      </c>
      <c r="I4" s="11" t="s">
        <v>15</v>
      </c>
      <c r="J4" s="33">
        <f>H4*F4</f>
        <v>0</v>
      </c>
      <c r="K4" s="34">
        <v>0.08</v>
      </c>
      <c r="L4" s="33">
        <f>J4*1.08</f>
        <v>0</v>
      </c>
    </row>
    <row r="5" spans="1:12" ht="168">
      <c r="A5" s="5">
        <v>2</v>
      </c>
      <c r="B5" s="70" t="s">
        <v>39</v>
      </c>
      <c r="C5" s="26"/>
      <c r="D5" s="26"/>
      <c r="E5" s="6"/>
      <c r="F5" s="33"/>
      <c r="G5" s="33"/>
      <c r="H5" s="11">
        <v>350</v>
      </c>
      <c r="I5" s="11" t="s">
        <v>17</v>
      </c>
      <c r="J5" s="33">
        <f>H5*F5</f>
        <v>0</v>
      </c>
      <c r="K5" s="34">
        <v>0.08</v>
      </c>
      <c r="L5" s="33">
        <f>J5*1.08</f>
        <v>0</v>
      </c>
    </row>
    <row r="6" spans="1:12" s="2" customFormat="1" ht="409.5">
      <c r="A6" s="5">
        <v>3</v>
      </c>
      <c r="B6" s="71" t="s">
        <v>47</v>
      </c>
      <c r="C6" s="18"/>
      <c r="D6" s="18"/>
      <c r="E6" s="6"/>
      <c r="F6" s="33"/>
      <c r="G6" s="33"/>
      <c r="H6" s="11">
        <v>700</v>
      </c>
      <c r="I6" s="11" t="s">
        <v>17</v>
      </c>
      <c r="J6" s="33">
        <f>H6*F6</f>
        <v>0</v>
      </c>
      <c r="K6" s="34">
        <v>0.08</v>
      </c>
      <c r="L6" s="33">
        <f>J6*1.08</f>
        <v>0</v>
      </c>
    </row>
    <row r="7" spans="9:12" ht="14.25">
      <c r="I7" s="6" t="s">
        <v>10</v>
      </c>
      <c r="J7" s="33">
        <f>SUM(J4:J6)</f>
        <v>0</v>
      </c>
      <c r="K7" s="33"/>
      <c r="L7" s="33">
        <f>SUM(L4:L6)</f>
        <v>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6"/>
  <sheetViews>
    <sheetView zoomScalePageLayoutView="0" workbookViewId="0" topLeftCell="B5">
      <selection activeCell="E4" sqref="E4"/>
    </sheetView>
  </sheetViews>
  <sheetFormatPr defaultColWidth="9.140625" defaultRowHeight="15"/>
  <cols>
    <col min="2" max="2" width="57.28125" style="0" customWidth="1"/>
    <col min="6" max="6" width="10.140625" style="0" customWidth="1"/>
    <col min="7" max="7" width="9.57421875" style="0" customWidth="1"/>
    <col min="10" max="10" width="12.28125" style="0" customWidth="1"/>
    <col min="12" max="12" width="12.7109375" style="0" customWidth="1"/>
  </cols>
  <sheetData>
    <row r="1" spans="1:12" ht="14.25">
      <c r="A1" s="82" t="s">
        <v>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35"/>
      <c r="K2" s="2"/>
      <c r="L2" s="2"/>
    </row>
    <row r="3" spans="1:12" ht="36">
      <c r="A3" s="3" t="s">
        <v>0</v>
      </c>
      <c r="B3" s="3" t="s">
        <v>1</v>
      </c>
      <c r="C3" s="3" t="s">
        <v>11</v>
      </c>
      <c r="D3" s="3" t="s">
        <v>12</v>
      </c>
      <c r="E3" s="3" t="s">
        <v>13</v>
      </c>
      <c r="F3" s="3" t="s">
        <v>5</v>
      </c>
      <c r="G3" s="3" t="s">
        <v>6</v>
      </c>
      <c r="H3" s="3" t="s">
        <v>4</v>
      </c>
      <c r="I3" s="3" t="s">
        <v>3</v>
      </c>
      <c r="J3" s="54" t="s">
        <v>7</v>
      </c>
      <c r="K3" s="3" t="s">
        <v>8</v>
      </c>
      <c r="L3" s="3" t="s">
        <v>9</v>
      </c>
    </row>
    <row r="4" spans="1:12" ht="206.25" customHeight="1">
      <c r="A4" s="54">
        <v>1</v>
      </c>
      <c r="B4" s="67" t="s">
        <v>46</v>
      </c>
      <c r="C4" s="26"/>
      <c r="D4" s="26"/>
      <c r="E4" s="74"/>
      <c r="F4" s="61"/>
      <c r="G4" s="61"/>
      <c r="H4" s="25">
        <v>2000</v>
      </c>
      <c r="I4" s="25" t="s">
        <v>17</v>
      </c>
      <c r="J4" s="61">
        <f>H4*F4</f>
        <v>0</v>
      </c>
      <c r="K4" s="62">
        <v>0.08</v>
      </c>
      <c r="L4" s="61">
        <f>J4*1.08</f>
        <v>0</v>
      </c>
    </row>
    <row r="5" spans="1:12" ht="182.25" customHeight="1">
      <c r="A5" s="54">
        <v>2</v>
      </c>
      <c r="B5" s="73" t="s">
        <v>38</v>
      </c>
      <c r="C5" s="26"/>
      <c r="D5" s="26"/>
      <c r="E5" s="74"/>
      <c r="F5" s="61"/>
      <c r="G5" s="61"/>
      <c r="H5" s="25">
        <v>500</v>
      </c>
      <c r="I5" s="25" t="s">
        <v>17</v>
      </c>
      <c r="J5" s="61">
        <f>H5*F5</f>
        <v>0</v>
      </c>
      <c r="K5" s="62">
        <v>0.08</v>
      </c>
      <c r="L5" s="61">
        <f>J5*1.08</f>
        <v>0</v>
      </c>
    </row>
    <row r="6" spans="9:12" ht="14.25">
      <c r="I6" s="6" t="s">
        <v>10</v>
      </c>
      <c r="J6" s="33">
        <f>SUM(J4:J5)</f>
        <v>0</v>
      </c>
      <c r="K6" s="33"/>
      <c r="L6" s="33">
        <f>SUM(L4:L5)</f>
        <v>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6"/>
  <sheetViews>
    <sheetView zoomScalePageLayoutView="0" workbookViewId="0" topLeftCell="A1">
      <selection activeCell="I11" sqref="I11"/>
    </sheetView>
  </sheetViews>
  <sheetFormatPr defaultColWidth="9.140625" defaultRowHeight="15"/>
  <cols>
    <col min="2" max="2" width="36.7109375" style="0" customWidth="1"/>
    <col min="10" max="10" width="15.421875" style="0" customWidth="1"/>
    <col min="12" max="12" width="16.421875" style="0" customWidth="1"/>
  </cols>
  <sheetData>
    <row r="1" spans="1:12" ht="14.25">
      <c r="A1" s="82" t="s">
        <v>94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35"/>
      <c r="K2" s="2"/>
      <c r="L2" s="2"/>
    </row>
    <row r="3" spans="1:12" ht="36">
      <c r="A3" s="3" t="s">
        <v>0</v>
      </c>
      <c r="B3" s="3" t="s">
        <v>1</v>
      </c>
      <c r="C3" s="3" t="s">
        <v>11</v>
      </c>
      <c r="D3" s="3" t="s">
        <v>12</v>
      </c>
      <c r="E3" s="3" t="s">
        <v>13</v>
      </c>
      <c r="F3" s="3" t="s">
        <v>5</v>
      </c>
      <c r="G3" s="3" t="s">
        <v>6</v>
      </c>
      <c r="H3" s="3" t="s">
        <v>4</v>
      </c>
      <c r="I3" s="3" t="s">
        <v>3</v>
      </c>
      <c r="J3" s="54" t="s">
        <v>7</v>
      </c>
      <c r="K3" s="3" t="s">
        <v>8</v>
      </c>
      <c r="L3" s="3" t="s">
        <v>9</v>
      </c>
    </row>
    <row r="4" spans="1:12" ht="62.25" customHeight="1">
      <c r="A4" s="75">
        <v>1</v>
      </c>
      <c r="B4" s="75" t="s">
        <v>40</v>
      </c>
      <c r="C4" s="26"/>
      <c r="D4" s="26"/>
      <c r="E4" s="6"/>
      <c r="F4" s="33"/>
      <c r="G4" s="33"/>
      <c r="H4" s="11">
        <v>400</v>
      </c>
      <c r="I4" s="11" t="s">
        <v>15</v>
      </c>
      <c r="J4" s="33"/>
      <c r="K4" s="34">
        <v>0.08</v>
      </c>
      <c r="L4" s="33"/>
    </row>
    <row r="5" spans="1:12" ht="28.5" customHeight="1">
      <c r="A5" s="73">
        <v>2</v>
      </c>
      <c r="B5" s="73" t="s">
        <v>45</v>
      </c>
      <c r="C5" s="26"/>
      <c r="D5" s="26"/>
      <c r="E5" s="6"/>
      <c r="F5" s="33"/>
      <c r="G5" s="33"/>
      <c r="H5" s="11">
        <v>500</v>
      </c>
      <c r="I5" s="11" t="s">
        <v>15</v>
      </c>
      <c r="J5" s="33"/>
      <c r="K5" s="34">
        <v>0.08</v>
      </c>
      <c r="L5" s="33"/>
    </row>
    <row r="6" spans="9:12" ht="14.25">
      <c r="I6" s="6" t="s">
        <v>10</v>
      </c>
      <c r="J6" s="33">
        <f>SUM(J4:J5)</f>
        <v>0</v>
      </c>
      <c r="K6" s="33"/>
      <c r="L6" s="33">
        <f>SUM(L4:L5)</f>
        <v>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8"/>
  <sheetViews>
    <sheetView zoomScalePageLayoutView="0" workbookViewId="0" topLeftCell="A5">
      <selection activeCell="B8" sqref="B8"/>
    </sheetView>
  </sheetViews>
  <sheetFormatPr defaultColWidth="9.140625" defaultRowHeight="15"/>
  <cols>
    <col min="2" max="2" width="44.57421875" style="0" customWidth="1"/>
    <col min="6" max="6" width="9.28125" style="0" customWidth="1"/>
    <col min="7" max="7" width="9.421875" style="0" customWidth="1"/>
    <col min="10" max="10" width="12.140625" style="0" customWidth="1"/>
    <col min="12" max="12" width="12.00390625" style="0" customWidth="1"/>
  </cols>
  <sheetData>
    <row r="1" spans="1:12" ht="14.25">
      <c r="A1" s="82" t="s">
        <v>95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35"/>
      <c r="K2" s="2"/>
      <c r="L2" s="2"/>
    </row>
    <row r="3" spans="1:12" s="72" customFormat="1" ht="36">
      <c r="A3" s="54" t="s">
        <v>0</v>
      </c>
      <c r="B3" s="54" t="s">
        <v>1</v>
      </c>
      <c r="C3" s="54" t="s">
        <v>11</v>
      </c>
      <c r="D3" s="54" t="s">
        <v>12</v>
      </c>
      <c r="E3" s="54" t="s">
        <v>13</v>
      </c>
      <c r="F3" s="54" t="s">
        <v>5</v>
      </c>
      <c r="G3" s="54" t="s">
        <v>6</v>
      </c>
      <c r="H3" s="54" t="s">
        <v>4</v>
      </c>
      <c r="I3" s="54" t="s">
        <v>3</v>
      </c>
      <c r="J3" s="54" t="s">
        <v>7</v>
      </c>
      <c r="K3" s="54" t="s">
        <v>8</v>
      </c>
      <c r="L3" s="54" t="s">
        <v>9</v>
      </c>
    </row>
    <row r="4" spans="1:12" ht="96">
      <c r="A4" s="5">
        <v>1</v>
      </c>
      <c r="B4" s="76" t="s">
        <v>42</v>
      </c>
      <c r="C4" s="26"/>
      <c r="D4" s="26"/>
      <c r="E4" s="6"/>
      <c r="F4" s="33"/>
      <c r="G4" s="33"/>
      <c r="H4" s="11">
        <v>1000</v>
      </c>
      <c r="I4" s="11" t="s">
        <v>15</v>
      </c>
      <c r="J4" s="33">
        <f>H4*F4</f>
        <v>0</v>
      </c>
      <c r="K4" s="34">
        <v>0.08</v>
      </c>
      <c r="L4" s="33">
        <f>J4*1.08</f>
        <v>0</v>
      </c>
    </row>
    <row r="5" spans="1:12" ht="96">
      <c r="A5" s="5">
        <v>2</v>
      </c>
      <c r="B5" s="76" t="s">
        <v>43</v>
      </c>
      <c r="C5" s="26"/>
      <c r="D5" s="26"/>
      <c r="E5" s="6"/>
      <c r="F5" s="33"/>
      <c r="G5" s="33"/>
      <c r="H5" s="11">
        <v>1500</v>
      </c>
      <c r="I5" s="11" t="s">
        <v>15</v>
      </c>
      <c r="J5" s="33">
        <f>H5*F5</f>
        <v>0</v>
      </c>
      <c r="K5" s="34">
        <v>0.08</v>
      </c>
      <c r="L5" s="33">
        <f>J5*1.08</f>
        <v>0</v>
      </c>
    </row>
    <row r="6" spans="1:12" ht="96">
      <c r="A6" s="5">
        <v>3</v>
      </c>
      <c r="B6" s="76" t="s">
        <v>44</v>
      </c>
      <c r="C6" s="26"/>
      <c r="D6" s="26"/>
      <c r="E6" s="6"/>
      <c r="F6" s="33"/>
      <c r="G6" s="33"/>
      <c r="H6" s="11">
        <v>5500</v>
      </c>
      <c r="I6" s="11" t="s">
        <v>15</v>
      </c>
      <c r="J6" s="33">
        <f>H6*F6</f>
        <v>0</v>
      </c>
      <c r="K6" s="34">
        <v>0.08</v>
      </c>
      <c r="L6" s="33">
        <f>J6*1.08</f>
        <v>0</v>
      </c>
    </row>
    <row r="7" spans="9:12" ht="14.25">
      <c r="I7" s="6" t="s">
        <v>10</v>
      </c>
      <c r="J7" s="33">
        <f>SUM(J4:J6)</f>
        <v>0</v>
      </c>
      <c r="K7" s="33"/>
      <c r="L7" s="33">
        <f>SUM(L4:L6)</f>
        <v>0</v>
      </c>
    </row>
    <row r="8" ht="24">
      <c r="B8" s="80" t="s">
        <v>60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6"/>
  <sheetViews>
    <sheetView zoomScalePageLayoutView="0" workbookViewId="0" topLeftCell="B5">
      <selection activeCell="L16" sqref="L16"/>
    </sheetView>
  </sheetViews>
  <sheetFormatPr defaultColWidth="9.140625" defaultRowHeight="15"/>
  <cols>
    <col min="2" max="2" width="83.7109375" style="0" customWidth="1"/>
    <col min="10" max="10" width="9.421875" style="0" bestFit="1" customWidth="1"/>
  </cols>
  <sheetData>
    <row r="1" spans="1:12" ht="14.25">
      <c r="A1" s="82" t="s">
        <v>97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35"/>
      <c r="K2" s="2"/>
      <c r="L2" s="2"/>
    </row>
    <row r="3" spans="1:12" ht="36">
      <c r="A3" s="54" t="s">
        <v>0</v>
      </c>
      <c r="B3" s="54" t="s">
        <v>1</v>
      </c>
      <c r="C3" s="54" t="s">
        <v>11</v>
      </c>
      <c r="D3" s="54" t="s">
        <v>12</v>
      </c>
      <c r="E3" s="54" t="s">
        <v>13</v>
      </c>
      <c r="F3" s="54" t="s">
        <v>5</v>
      </c>
      <c r="G3" s="54" t="s">
        <v>6</v>
      </c>
      <c r="H3" s="54" t="s">
        <v>4</v>
      </c>
      <c r="I3" s="54" t="s">
        <v>3</v>
      </c>
      <c r="J3" s="54" t="s">
        <v>7</v>
      </c>
      <c r="K3" s="54" t="s">
        <v>8</v>
      </c>
      <c r="L3" s="54" t="s">
        <v>9</v>
      </c>
    </row>
    <row r="4" spans="1:12" s="2" customFormat="1" ht="121.5" customHeight="1">
      <c r="A4" s="5">
        <v>1</v>
      </c>
      <c r="B4" s="67" t="s">
        <v>41</v>
      </c>
      <c r="C4" s="26"/>
      <c r="D4" s="26"/>
      <c r="E4" s="6"/>
      <c r="F4" s="33"/>
      <c r="G4" s="33"/>
      <c r="H4" s="11">
        <v>100</v>
      </c>
      <c r="I4" s="11" t="s">
        <v>15</v>
      </c>
      <c r="J4" s="33"/>
      <c r="K4" s="34">
        <v>0.08</v>
      </c>
      <c r="L4" s="33"/>
    </row>
    <row r="5" spans="1:12" s="2" customFormat="1" ht="224.25" customHeight="1">
      <c r="A5" s="5">
        <v>2</v>
      </c>
      <c r="B5" s="77" t="s">
        <v>96</v>
      </c>
      <c r="C5" s="26"/>
      <c r="D5" s="26"/>
      <c r="E5" s="6"/>
      <c r="F5" s="33"/>
      <c r="G5" s="33"/>
      <c r="H5" s="11">
        <v>1000</v>
      </c>
      <c r="I5" s="11" t="s">
        <v>17</v>
      </c>
      <c r="J5" s="33"/>
      <c r="K5" s="34">
        <v>0.08</v>
      </c>
      <c r="L5" s="33"/>
    </row>
    <row r="6" spans="9:12" ht="14.25">
      <c r="I6" s="6" t="s">
        <v>10</v>
      </c>
      <c r="J6" s="33">
        <f>SUM(J4:J5)</f>
        <v>0</v>
      </c>
      <c r="K6" s="33"/>
      <c r="L6" s="33">
        <f>SUM(L4:L5)</f>
        <v>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2023-03-13T07:44:47Z</dcterms:modified>
  <cp:category/>
  <cp:version/>
  <cp:contentType/>
  <cp:contentStatus/>
</cp:coreProperties>
</file>