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dministracja\Zamówienia Publiczne\3.AGNIESZKA\10. Płyny infuzyjne SRXV-270-29-AG23\SWZ\"/>
    </mc:Choice>
  </mc:AlternateContent>
  <xr:revisionPtr revIDLastSave="0" documentId="13_ncr:1_{2BB9AFE6-041B-42EF-B877-9732E111AA97}" xr6:coauthVersionLast="47" xr6:coauthVersionMax="47" xr10:uidLastSave="{00000000-0000-0000-0000-000000000000}"/>
  <bookViews>
    <workbookView xWindow="11505" yWindow="1020" windowWidth="15120" windowHeight="14040" xr2:uid="{00000000-000D-0000-FFFF-FFFF00000000}"/>
  </bookViews>
  <sheets>
    <sheet name="Pakiet 1 " sheetId="3" r:id="rId1"/>
    <sheet name="Pakiet 2" sheetId="12" r:id="rId2"/>
    <sheet name="Pakiet 3" sheetId="19" r:id="rId3"/>
    <sheet name="a" sheetId="20" state="hidden" r:id="rId4"/>
    <sheet name="Pakiet 9" sheetId="15" state="hidden" r:id="rId5"/>
    <sheet name="Pakiet 10" sheetId="16" state="hidden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6" i="16" l="1"/>
  <c r="Q6" i="16" s="1"/>
  <c r="P7" i="16"/>
  <c r="Q7" i="16" s="1"/>
  <c r="N6" i="16"/>
  <c r="N7" i="16"/>
  <c r="H6" i="16"/>
  <c r="I6" i="16" s="1"/>
  <c r="H7" i="16"/>
  <c r="I7" i="16" s="1"/>
  <c r="F6" i="16"/>
  <c r="F7" i="16"/>
  <c r="P5" i="16"/>
  <c r="P5" i="20" l="1"/>
  <c r="Q5" i="20" s="1"/>
  <c r="N5" i="20"/>
  <c r="H5" i="20"/>
  <c r="I5" i="20" s="1"/>
  <c r="I6" i="20" s="1"/>
  <c r="F5" i="20"/>
  <c r="F6" i="20" s="1"/>
  <c r="N6" i="20"/>
  <c r="Q6" i="20" l="1"/>
  <c r="Q5" i="16" l="1"/>
  <c r="Q8" i="16" s="1"/>
  <c r="N5" i="16"/>
  <c r="N8" i="16" s="1"/>
  <c r="H5" i="16"/>
  <c r="I5" i="16" s="1"/>
  <c r="F5" i="16"/>
  <c r="F8" i="16" s="1"/>
  <c r="I8" i="16" l="1"/>
  <c r="Q6" i="15" l="1"/>
  <c r="R6" i="15" s="1"/>
  <c r="Q7" i="15"/>
  <c r="R7" i="15" s="1"/>
  <c r="Q8" i="15"/>
  <c r="R8" i="15" s="1"/>
  <c r="Q9" i="15"/>
  <c r="R9" i="15" s="1"/>
  <c r="O6" i="15"/>
  <c r="O7" i="15"/>
  <c r="O8" i="15"/>
  <c r="O9" i="15"/>
  <c r="G9" i="15"/>
  <c r="I9" i="15"/>
  <c r="J9" i="15" s="1"/>
  <c r="O5" i="15"/>
  <c r="I7" i="15"/>
  <c r="J7" i="15" s="1"/>
  <c r="G6" i="15"/>
  <c r="G7" i="15"/>
  <c r="I6" i="15"/>
  <c r="J6" i="15" s="1"/>
  <c r="I8" i="15"/>
  <c r="J8" i="15" s="1"/>
  <c r="G8" i="15"/>
  <c r="O10" i="15" l="1"/>
  <c r="Q5" i="15"/>
  <c r="R5" i="15" s="1"/>
  <c r="R10" i="15" s="1"/>
  <c r="I5" i="15"/>
  <c r="J5" i="15" s="1"/>
  <c r="J10" i="15" s="1"/>
  <c r="G5" i="15"/>
  <c r="G10" i="15" s="1"/>
</calcChain>
</file>

<file path=xl/sharedStrings.xml><?xml version="1.0" encoding="utf-8"?>
<sst xmlns="http://schemas.openxmlformats.org/spreadsheetml/2006/main" count="208" uniqueCount="87">
  <si>
    <t>Lp.</t>
  </si>
  <si>
    <t>Przedmiot zamówienia</t>
  </si>
  <si>
    <t>Ilość</t>
  </si>
  <si>
    <t>Wartość całkowita netto pln</t>
  </si>
  <si>
    <t>Wartość całkowita brutto pln</t>
  </si>
  <si>
    <t>VAT</t>
  </si>
  <si>
    <t>SUMA</t>
  </si>
  <si>
    <t>OPRACOWAŁ (podpis i pieczątka)</t>
  </si>
  <si>
    <t>Poznań, dn.</t>
  </si>
  <si>
    <t>Cena jedn. netto PLN</t>
  </si>
  <si>
    <t>Cena jedn. brutto PLN</t>
  </si>
  <si>
    <t>Cena jedn. netto pln</t>
  </si>
  <si>
    <t>Cena jedn. brutto pln</t>
  </si>
  <si>
    <t xml:space="preserve">Opis przedmiotu zamówienia 
</t>
  </si>
  <si>
    <t>Jedn.</t>
  </si>
  <si>
    <t>szt.</t>
  </si>
  <si>
    <t>UWAGA: Nie zamieniać produktów powyższego pakietu do żywienia.</t>
  </si>
  <si>
    <t>op.</t>
  </si>
  <si>
    <t>Poniesione koszty na przedmiot zamówienia w ostatnich 18 miesiącach poprzedzających termin złozenia wniosku (wypełnia się tylko gdy dotyczy)</t>
  </si>
  <si>
    <t>Uwaga: Nie zamieniać produktów niniejszego pakietu.</t>
  </si>
  <si>
    <t>G19 długość 15 mm</t>
  </si>
  <si>
    <t>G20 długość 15 mm</t>
  </si>
  <si>
    <t>G20 długość 20 mm</t>
  </si>
  <si>
    <t>G19 długość 20 mm</t>
  </si>
  <si>
    <t>Rozmiar igły i długość kaniuli</t>
  </si>
  <si>
    <t>Igła do portu z elastycznymi skrzydełkami, o łyżeczkowatym szlifie ostrza, odporna na działanie ciśnienia do 22,4 bar stosowana do długotrwałych infuzji i do podania środka kontrastującego pod wysokim ciśnieniem, nie powodująca powstania w membranie otworu. Igła musi być zaopatrzona w dren bez PCV z zaciskiem zamykającym, długość drenu od igły do łącznika: 200 mm (+/- 10 mm) Igła nie może zawierać lateksu i DEHP. Igły pakowane w opakowanie zbiorcze po 15 sztuk.</t>
  </si>
  <si>
    <t>Surecan 04448286 G19/15</t>
  </si>
  <si>
    <t>Surecan 04448332 G20/15</t>
  </si>
  <si>
    <t>Surecan 04448340 G20/20</t>
  </si>
  <si>
    <t>Surecan 04448294 G19/20</t>
  </si>
  <si>
    <t>G22 długość 12 mm</t>
  </si>
  <si>
    <t>Supliven koncentrat do sporządzania roztworu do infuzji Opakowanie: 20 ampułek po 10 ml</t>
  </si>
  <si>
    <t>Supliven 20 ampułek po 10 ml</t>
  </si>
  <si>
    <t>Wartość całkowita brutto PLN</t>
  </si>
  <si>
    <t>Wartość całkowita netto PLN</t>
  </si>
  <si>
    <t>Pakiet 4 Preparaty niezbędne do aktywacji worków żywieniowych II</t>
  </si>
  <si>
    <t>Pakiet 9 Igły do portów</t>
  </si>
  <si>
    <t>Pakiet nr 10 Żywność specjalnego przeznaczenia medycznego stosowana w rekonwalescencji</t>
  </si>
  <si>
    <t>Recomed Protein Opakowanie zawiera 4 saszetki po 100 g smak krem dyniowy</t>
  </si>
  <si>
    <t>Recomed Protein Opakowanie zawiera 4 saszetki po 100 g smak krem koperkowy</t>
  </si>
  <si>
    <t>Recomed Protein Opakowanie zawiera 4 saszetki po 100 g smak krem pomidorowo-paprykowy</t>
  </si>
  <si>
    <t>bez umowy</t>
  </si>
  <si>
    <t>Surecan 4448375 G22/12</t>
  </si>
  <si>
    <t>Opis przedmiotu zamówienia</t>
  </si>
  <si>
    <t>Cena jednostkowa netto PLN</t>
  </si>
  <si>
    <t>Cena jednostkowa brutto PLN</t>
  </si>
  <si>
    <t>Stawka VAT %</t>
  </si>
  <si>
    <t>Wartość całkowkita brutto PLN</t>
  </si>
  <si>
    <t xml:space="preserve">Opis przedmiotu zamówienia </t>
  </si>
  <si>
    <t>Oferowana j. miary</t>
  </si>
  <si>
    <r>
      <t xml:space="preserve">Jednostka </t>
    </r>
    <r>
      <rPr>
        <b/>
        <sz val="10"/>
        <rFont val="Arial"/>
        <family val="2"/>
        <charset val="238"/>
      </rPr>
      <t>miary</t>
    </r>
    <r>
      <rPr>
        <b/>
        <sz val="10"/>
        <color theme="1"/>
        <rFont val="Arial"/>
        <family val="2"/>
        <charset val="238"/>
      </rPr>
      <t xml:space="preserve"> </t>
    </r>
  </si>
  <si>
    <t>Jednostka miary</t>
  </si>
  <si>
    <t>Glucosum 5% 100 ml worek</t>
  </si>
  <si>
    <t>Glucosum 5% 250 ml worek</t>
  </si>
  <si>
    <t>Glucosum 5% 500 ml worek</t>
  </si>
  <si>
    <t>Mannitol 15% 100 ml worek</t>
  </si>
  <si>
    <t>Mannitol 15% 250 ml worek</t>
  </si>
  <si>
    <t>Natr. chlorat. 0,9% 100 ml worek</t>
  </si>
  <si>
    <t>Natr. chlorat. 0,9% 250 ml worek</t>
  </si>
  <si>
    <t>Natr. chlorat. 0,9% 500 ml worek</t>
  </si>
  <si>
    <t>Natr. chlorat. 0,9% 1000 ml worek</t>
  </si>
  <si>
    <t>Płyn wieloelektrolitowy bez zawartości Ca 1000 ml worek</t>
  </si>
  <si>
    <t>Płyn wieloelektrolitowy bez zawartości Ca 500 ml worek</t>
  </si>
  <si>
    <t>Sol Ringeri 500 ml worek</t>
  </si>
  <si>
    <t>Sol Ringeri 1000 ml worek</t>
  </si>
  <si>
    <t>Sol Ringeri Lactate 1000 ml worek</t>
  </si>
  <si>
    <t>Glicyna 1,5% 3000 ml worek</t>
  </si>
  <si>
    <t>Glicyna 1,5% worek 5000 ml</t>
  </si>
  <si>
    <t>10% glukoza 250 ml worek</t>
  </si>
  <si>
    <t>10% glukoza 500 ml worek</t>
  </si>
  <si>
    <t>Glucosum 20% butelka 500 ml z dwoma portami</t>
  </si>
  <si>
    <t>Glucosum 5% butelka 1000 ml z dwoma portami</t>
  </si>
  <si>
    <t>Gelaspan 4% 500 ml</t>
  </si>
  <si>
    <t>Natrium Chloratum 0,9% op. typu ECOFLAC 1000 ml</t>
  </si>
  <si>
    <t>Pakiet nr 3 - Płyny infuzyjne III</t>
  </si>
  <si>
    <t>Pakiet nr 2 - Płyny infuzyjne II</t>
  </si>
  <si>
    <t>Pakiet nr 1 - Płyny infuzyjne I</t>
  </si>
  <si>
    <t>Numer katalogowy (REF)</t>
  </si>
  <si>
    <t>Nazwa handlowa oferowanego produktu / Nazwa producenta</t>
  </si>
  <si>
    <r>
      <t xml:space="preserve">Nazwa handlowa </t>
    </r>
    <r>
      <rPr>
        <b/>
        <sz val="10"/>
        <rFont val="Arial"/>
        <family val="2"/>
        <charset val="238"/>
      </rPr>
      <t>oferowanego produktu  / Nazwa producenta</t>
    </r>
  </si>
  <si>
    <r>
      <t xml:space="preserve">Natrium Chloratum 0,9% op. typu </t>
    </r>
    <r>
      <rPr>
        <sz val="9"/>
        <rFont val="Arial"/>
        <family val="2"/>
        <charset val="238"/>
      </rPr>
      <t>ECOLAV</t>
    </r>
    <r>
      <rPr>
        <sz val="9"/>
        <color theme="1"/>
        <rFont val="Arial"/>
        <family val="2"/>
        <charset val="238"/>
      </rPr>
      <t xml:space="preserve"> 500 ml</t>
    </r>
  </si>
  <si>
    <r>
      <t>Natrium Chloratum 0,9% op. typu</t>
    </r>
    <r>
      <rPr>
        <sz val="9"/>
        <rFont val="Arial"/>
        <family val="2"/>
        <charset val="238"/>
      </rPr>
      <t xml:space="preserve"> ECOLAV</t>
    </r>
    <r>
      <rPr>
        <sz val="9"/>
        <color theme="1"/>
        <rFont val="Arial"/>
        <family val="2"/>
        <charset val="238"/>
      </rPr>
      <t xml:space="preserve"> 1000 ml</t>
    </r>
  </si>
  <si>
    <r>
      <t>Załącznik nr 2 do SWZ - Formularz asortymentowo-cenowy                                                        nr ref.: SR/XV-270-29</t>
    </r>
    <r>
      <rPr>
        <b/>
        <sz val="11"/>
        <rFont val="Arial"/>
        <family val="2"/>
        <charset val="238"/>
      </rPr>
      <t>-</t>
    </r>
    <r>
      <rPr>
        <b/>
        <sz val="11"/>
        <color theme="1"/>
        <rFont val="Arial"/>
        <family val="2"/>
        <charset val="238"/>
      </rPr>
      <t>AG/23</t>
    </r>
  </si>
  <si>
    <t>Załącznik nr 2 do SWZ - Formularz asortymentowo-cenowy                                                   nr ref.: SR/XV-270-29-AG/23</t>
  </si>
  <si>
    <t>Załącznik nr 1 do SWZ - Formularz asortymentowo-cenowy                                                                                                                   nr ref.: SR/XV-270-29-AG/23</t>
  </si>
  <si>
    <r>
      <rPr>
        <sz val="9"/>
        <rFont val="Arial"/>
        <family val="2"/>
        <charset val="238"/>
      </rPr>
      <t>Aqua</t>
    </r>
    <r>
      <rPr>
        <sz val="9"/>
        <color theme="1"/>
        <rFont val="Arial"/>
        <family val="2"/>
        <charset val="238"/>
      </rPr>
      <t xml:space="preserve"> pro inj. 250 ml worek</t>
    </r>
  </si>
  <si>
    <t>Aqua pro inj. 500 ml worek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</si>
</sst>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8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4" fillId="0" borderId="0"/>
    <xf numFmtId="0" fontId="8" fillId="0" borderId="0"/>
    <xf numFmtId="0" fontId="4" fillId="0" borderId="0"/>
  </cellStyleXfs>
  <cellXfs count="8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1" fillId="0" borderId="0" xfId="0" applyFont="1"/>
    <xf numFmtId="0" fontId="1" fillId="0" borderId="4" xfId="0" applyFont="1" applyBorder="1"/>
    <xf numFmtId="164" fontId="1" fillId="0" borderId="0" xfId="0" applyNumberFormat="1" applyFont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" fontId="0" fillId="0" borderId="0" xfId="0" applyNumberFormat="1"/>
    <xf numFmtId="9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1" fillId="0" borderId="0" xfId="0" applyFont="1" applyAlignment="1">
      <alignment horizontal="right"/>
    </xf>
    <xf numFmtId="0" fontId="13" fillId="0" borderId="0" xfId="0" applyFont="1"/>
    <xf numFmtId="0" fontId="7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7" fillId="0" borderId="1" xfId="3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16" fillId="4" borderId="13" xfId="0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center" vertical="center"/>
    </xf>
    <xf numFmtId="0" fontId="14" fillId="4" borderId="15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right" vertical="center" wrapText="1"/>
    </xf>
    <xf numFmtId="0" fontId="2" fillId="4" borderId="14" xfId="0" applyFont="1" applyFill="1" applyBorder="1" applyAlignment="1">
      <alignment horizontal="right" vertical="center" wrapText="1"/>
    </xf>
    <xf numFmtId="0" fontId="2" fillId="4" borderId="15" xfId="0" applyFont="1" applyFill="1" applyBorder="1" applyAlignment="1">
      <alignment horizontal="right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21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left"/>
    </xf>
    <xf numFmtId="0" fontId="16" fillId="4" borderId="14" xfId="0" applyFont="1" applyFill="1" applyBorder="1" applyAlignment="1">
      <alignment horizontal="center" vertical="center"/>
    </xf>
    <xf numFmtId="0" fontId="16" fillId="4" borderId="15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right" vertical="center" wrapText="1"/>
    </xf>
    <xf numFmtId="0" fontId="2" fillId="5" borderId="14" xfId="0" applyFont="1" applyFill="1" applyBorder="1" applyAlignment="1">
      <alignment horizontal="right" vertical="center" wrapText="1"/>
    </xf>
    <xf numFmtId="0" fontId="2" fillId="5" borderId="15" xfId="0" applyFont="1" applyFill="1" applyBorder="1" applyAlignment="1">
      <alignment horizontal="right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12" fillId="4" borderId="20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left"/>
    </xf>
    <xf numFmtId="0" fontId="9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6" xfId="0" applyBorder="1"/>
    <xf numFmtId="0" fontId="1" fillId="0" borderId="7" xfId="0" applyFont="1" applyBorder="1"/>
    <xf numFmtId="0" fontId="0" fillId="0" borderId="8" xfId="0" applyBorder="1"/>
    <xf numFmtId="0" fontId="1" fillId="0" borderId="1" xfId="0" applyFont="1" applyBorder="1" applyAlignment="1">
      <alignment horizontal="center" vertical="center" wrapText="1"/>
    </xf>
  </cellXfs>
  <cellStyles count="4">
    <cellStyle name="Normalny" xfId="0" builtinId="0"/>
    <cellStyle name="Normalny 2" xfId="2" xr:uid="{00000000-0005-0000-0000-000001000000}"/>
    <cellStyle name="Normalny 3" xfId="3" xr:uid="{00000000-0005-0000-0000-000002000000}"/>
    <cellStyle name="Normalny 4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M29"/>
  <sheetViews>
    <sheetView tabSelected="1" topLeftCell="C9" zoomScaleNormal="100" workbookViewId="0">
      <selection activeCell="B6" sqref="B6"/>
    </sheetView>
  </sheetViews>
  <sheetFormatPr defaultColWidth="8.85546875" defaultRowHeight="15" x14ac:dyDescent="0.25"/>
  <cols>
    <col min="1" max="1" width="4" customWidth="1"/>
    <col min="2" max="2" width="32.28515625" customWidth="1"/>
    <col min="3" max="3" width="9.85546875" customWidth="1"/>
    <col min="4" max="4" width="6.42578125" customWidth="1"/>
    <col min="5" max="5" width="19.5703125" customWidth="1"/>
    <col min="6" max="6" width="16.85546875" customWidth="1"/>
    <col min="7" max="7" width="14.5703125" customWidth="1"/>
    <col min="8" max="9" width="14.140625" customWidth="1"/>
    <col min="10" max="10" width="10.140625" customWidth="1"/>
    <col min="11" max="11" width="13.5703125" customWidth="1"/>
    <col min="12" max="12" width="13.28515625" customWidth="1"/>
  </cols>
  <sheetData>
    <row r="1" spans="1:13" ht="18.75" customHeight="1" thickBot="1" x14ac:dyDescent="0.3">
      <c r="A1" s="47" t="s">
        <v>84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9"/>
    </row>
    <row r="2" spans="1:13" ht="21" customHeight="1" thickBot="1" x14ac:dyDescent="0.3">
      <c r="A2" s="52" t="s">
        <v>76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4"/>
    </row>
    <row r="3" spans="1:13" s="4" customFormat="1" ht="29.25" customHeight="1" x14ac:dyDescent="0.25">
      <c r="A3" s="62" t="s">
        <v>0</v>
      </c>
      <c r="B3" s="50" t="s">
        <v>43</v>
      </c>
      <c r="C3" s="50" t="s">
        <v>50</v>
      </c>
      <c r="D3" s="50" t="s">
        <v>2</v>
      </c>
      <c r="E3" s="58" t="s">
        <v>79</v>
      </c>
      <c r="F3" s="60" t="s">
        <v>77</v>
      </c>
      <c r="G3" s="60" t="s">
        <v>49</v>
      </c>
      <c r="H3" s="50" t="s">
        <v>44</v>
      </c>
      <c r="I3" s="58" t="s">
        <v>45</v>
      </c>
      <c r="J3" s="58" t="s">
        <v>46</v>
      </c>
      <c r="K3" s="50" t="s">
        <v>34</v>
      </c>
      <c r="L3" s="45" t="s">
        <v>33</v>
      </c>
    </row>
    <row r="4" spans="1:13" ht="19.5" customHeight="1" thickBot="1" x14ac:dyDescent="0.3">
      <c r="A4" s="63"/>
      <c r="B4" s="51"/>
      <c r="C4" s="51"/>
      <c r="D4" s="51"/>
      <c r="E4" s="59"/>
      <c r="F4" s="61"/>
      <c r="G4" s="61"/>
      <c r="H4" s="51"/>
      <c r="I4" s="59"/>
      <c r="J4" s="59"/>
      <c r="K4" s="51"/>
      <c r="L4" s="46"/>
    </row>
    <row r="5" spans="1:13" ht="13.5" customHeight="1" thickBot="1" x14ac:dyDescent="0.3">
      <c r="A5" s="28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>
        <v>9</v>
      </c>
      <c r="J5" s="29">
        <v>10</v>
      </c>
      <c r="K5" s="29">
        <v>11</v>
      </c>
      <c r="L5" s="30">
        <v>12</v>
      </c>
    </row>
    <row r="6" spans="1:13" s="6" customFormat="1" ht="20.25" customHeight="1" x14ac:dyDescent="0.25">
      <c r="A6" s="33">
        <v>1</v>
      </c>
      <c r="B6" s="16" t="s">
        <v>86</v>
      </c>
      <c r="C6" s="27" t="s">
        <v>15</v>
      </c>
      <c r="D6" s="27">
        <v>2000</v>
      </c>
      <c r="E6" s="27"/>
      <c r="F6" s="27"/>
      <c r="G6" s="27"/>
      <c r="H6" s="27"/>
      <c r="I6" s="27"/>
      <c r="J6" s="27"/>
      <c r="K6" s="27"/>
      <c r="L6" s="35"/>
      <c r="M6" s="9"/>
    </row>
    <row r="7" spans="1:13" s="6" customFormat="1" ht="24" customHeight="1" x14ac:dyDescent="0.25">
      <c r="A7" s="33">
        <v>2</v>
      </c>
      <c r="B7" s="43" t="s">
        <v>85</v>
      </c>
      <c r="C7" s="27" t="s">
        <v>15</v>
      </c>
      <c r="D7" s="27">
        <v>200</v>
      </c>
      <c r="E7" s="27"/>
      <c r="F7" s="27"/>
      <c r="G7" s="27"/>
      <c r="H7" s="27"/>
      <c r="I7" s="27"/>
      <c r="J7" s="27"/>
      <c r="K7" s="27"/>
      <c r="L7" s="35"/>
      <c r="M7" s="9"/>
    </row>
    <row r="8" spans="1:13" s="6" customFormat="1" ht="24" customHeight="1" x14ac:dyDescent="0.25">
      <c r="A8" s="33">
        <v>3</v>
      </c>
      <c r="B8" s="42" t="s">
        <v>52</v>
      </c>
      <c r="C8" s="27" t="s">
        <v>15</v>
      </c>
      <c r="D8" s="27">
        <v>1500</v>
      </c>
      <c r="E8" s="27"/>
      <c r="F8" s="27"/>
      <c r="G8" s="27"/>
      <c r="H8" s="27"/>
      <c r="I8" s="27"/>
      <c r="J8" s="27"/>
      <c r="K8" s="27"/>
      <c r="L8" s="35"/>
    </row>
    <row r="9" spans="1:13" s="6" customFormat="1" ht="24.75" customHeight="1" x14ac:dyDescent="0.25">
      <c r="A9" s="33">
        <v>4</v>
      </c>
      <c r="B9" s="42" t="s">
        <v>53</v>
      </c>
      <c r="C9" s="27" t="s">
        <v>15</v>
      </c>
      <c r="D9" s="27">
        <v>1000</v>
      </c>
      <c r="E9" s="27"/>
      <c r="F9" s="27"/>
      <c r="G9" s="27"/>
      <c r="H9" s="27"/>
      <c r="I9" s="27"/>
      <c r="J9" s="27"/>
      <c r="K9" s="27"/>
      <c r="L9" s="35"/>
    </row>
    <row r="10" spans="1:13" s="6" customFormat="1" ht="23.25" customHeight="1" x14ac:dyDescent="0.25">
      <c r="A10" s="33">
        <v>5</v>
      </c>
      <c r="B10" s="42" t="s">
        <v>54</v>
      </c>
      <c r="C10" s="27" t="s">
        <v>15</v>
      </c>
      <c r="D10" s="27">
        <v>6000</v>
      </c>
      <c r="E10" s="27"/>
      <c r="F10" s="27"/>
      <c r="G10" s="27"/>
      <c r="H10" s="27"/>
      <c r="I10" s="27"/>
      <c r="J10" s="27"/>
      <c r="K10" s="27"/>
      <c r="L10" s="35"/>
    </row>
    <row r="11" spans="1:13" s="6" customFormat="1" ht="26.25" customHeight="1" x14ac:dyDescent="0.25">
      <c r="A11" s="33">
        <v>6</v>
      </c>
      <c r="B11" s="42" t="s">
        <v>55</v>
      </c>
      <c r="C11" s="27" t="s">
        <v>15</v>
      </c>
      <c r="D11" s="27">
        <v>500</v>
      </c>
      <c r="E11" s="27"/>
      <c r="F11" s="27"/>
      <c r="G11" s="27"/>
      <c r="H11" s="27"/>
      <c r="I11" s="27"/>
      <c r="J11" s="27"/>
      <c r="K11" s="27"/>
      <c r="L11" s="35"/>
    </row>
    <row r="12" spans="1:13" s="6" customFormat="1" ht="27" customHeight="1" x14ac:dyDescent="0.25">
      <c r="A12" s="33">
        <v>7</v>
      </c>
      <c r="B12" s="42" t="s">
        <v>56</v>
      </c>
      <c r="C12" s="27" t="s">
        <v>15</v>
      </c>
      <c r="D12" s="27">
        <v>250</v>
      </c>
      <c r="E12" s="27"/>
      <c r="F12" s="27"/>
      <c r="G12" s="27"/>
      <c r="H12" s="27"/>
      <c r="I12" s="27"/>
      <c r="J12" s="27"/>
      <c r="K12" s="27"/>
      <c r="L12" s="35"/>
    </row>
    <row r="13" spans="1:13" s="6" customFormat="1" ht="21.75" customHeight="1" x14ac:dyDescent="0.25">
      <c r="A13" s="33">
        <v>8</v>
      </c>
      <c r="B13" s="42" t="s">
        <v>57</v>
      </c>
      <c r="C13" s="27" t="s">
        <v>15</v>
      </c>
      <c r="D13" s="27">
        <v>75000</v>
      </c>
      <c r="E13" s="27"/>
      <c r="F13" s="27"/>
      <c r="G13" s="27"/>
      <c r="H13" s="27"/>
      <c r="I13" s="27"/>
      <c r="J13" s="27"/>
      <c r="K13" s="27"/>
      <c r="L13" s="35"/>
    </row>
    <row r="14" spans="1:13" s="6" customFormat="1" ht="23.25" customHeight="1" x14ac:dyDescent="0.25">
      <c r="A14" s="33">
        <v>9</v>
      </c>
      <c r="B14" s="42" t="s">
        <v>58</v>
      </c>
      <c r="C14" s="27" t="s">
        <v>15</v>
      </c>
      <c r="D14" s="27">
        <v>15000</v>
      </c>
      <c r="E14" s="27"/>
      <c r="F14" s="27"/>
      <c r="G14" s="27"/>
      <c r="H14" s="27"/>
      <c r="I14" s="27"/>
      <c r="J14" s="27"/>
      <c r="K14" s="27"/>
      <c r="L14" s="35"/>
    </row>
    <row r="15" spans="1:13" s="6" customFormat="1" ht="24" customHeight="1" x14ac:dyDescent="0.25">
      <c r="A15" s="33">
        <v>10</v>
      </c>
      <c r="B15" s="42" t="s">
        <v>59</v>
      </c>
      <c r="C15" s="27" t="s">
        <v>15</v>
      </c>
      <c r="D15" s="27">
        <v>15000</v>
      </c>
      <c r="E15" s="27"/>
      <c r="F15" s="27"/>
      <c r="G15" s="27"/>
      <c r="H15" s="27"/>
      <c r="I15" s="27"/>
      <c r="J15" s="27"/>
      <c r="K15" s="27"/>
      <c r="L15" s="35"/>
    </row>
    <row r="16" spans="1:13" s="6" customFormat="1" ht="24" customHeight="1" x14ac:dyDescent="0.25">
      <c r="A16" s="33">
        <v>11</v>
      </c>
      <c r="B16" s="42" t="s">
        <v>60</v>
      </c>
      <c r="C16" s="27" t="s">
        <v>15</v>
      </c>
      <c r="D16" s="27">
        <v>2000</v>
      </c>
      <c r="E16" s="27"/>
      <c r="F16" s="27"/>
      <c r="G16" s="27"/>
      <c r="H16" s="27"/>
      <c r="I16" s="27"/>
      <c r="J16" s="27"/>
      <c r="K16" s="27"/>
      <c r="L16" s="35"/>
    </row>
    <row r="17" spans="1:12" s="6" customFormat="1" ht="33" customHeight="1" x14ac:dyDescent="0.25">
      <c r="A17" s="33">
        <v>12</v>
      </c>
      <c r="B17" s="42" t="s">
        <v>62</v>
      </c>
      <c r="C17" s="27" t="s">
        <v>15</v>
      </c>
      <c r="D17" s="27">
        <v>32000</v>
      </c>
      <c r="E17" s="27"/>
      <c r="F17" s="27"/>
      <c r="G17" s="27"/>
      <c r="H17" s="27"/>
      <c r="I17" s="27"/>
      <c r="J17" s="27"/>
      <c r="K17" s="27"/>
      <c r="L17" s="35"/>
    </row>
    <row r="18" spans="1:12" s="6" customFormat="1" ht="33" customHeight="1" x14ac:dyDescent="0.25">
      <c r="A18" s="33">
        <v>13</v>
      </c>
      <c r="B18" s="42" t="s">
        <v>61</v>
      </c>
      <c r="C18" s="27" t="s">
        <v>15</v>
      </c>
      <c r="D18" s="27">
        <v>12000</v>
      </c>
      <c r="E18" s="27"/>
      <c r="F18" s="27"/>
      <c r="G18" s="27"/>
      <c r="H18" s="27"/>
      <c r="I18" s="27"/>
      <c r="J18" s="27"/>
      <c r="K18" s="27"/>
      <c r="L18" s="35"/>
    </row>
    <row r="19" spans="1:12" s="6" customFormat="1" ht="24.75" customHeight="1" x14ac:dyDescent="0.25">
      <c r="A19" s="33">
        <v>14</v>
      </c>
      <c r="B19" s="42" t="s">
        <v>63</v>
      </c>
      <c r="C19" s="27" t="s">
        <v>15</v>
      </c>
      <c r="D19" s="27">
        <v>10000</v>
      </c>
      <c r="E19" s="27"/>
      <c r="F19" s="27"/>
      <c r="G19" s="27"/>
      <c r="H19" s="27"/>
      <c r="I19" s="27"/>
      <c r="J19" s="27"/>
      <c r="K19" s="27"/>
      <c r="L19" s="35"/>
    </row>
    <row r="20" spans="1:12" s="6" customFormat="1" ht="26.25" customHeight="1" x14ac:dyDescent="0.25">
      <c r="A20" s="33">
        <v>15</v>
      </c>
      <c r="B20" s="42" t="s">
        <v>64</v>
      </c>
      <c r="C20" s="27" t="s">
        <v>15</v>
      </c>
      <c r="D20" s="27">
        <v>3000</v>
      </c>
      <c r="E20" s="27"/>
      <c r="F20" s="27"/>
      <c r="G20" s="27"/>
      <c r="H20" s="27"/>
      <c r="I20" s="27"/>
      <c r="J20" s="27"/>
      <c r="K20" s="27"/>
      <c r="L20" s="35"/>
    </row>
    <row r="21" spans="1:12" s="6" customFormat="1" ht="27" customHeight="1" x14ac:dyDescent="0.25">
      <c r="A21" s="33">
        <v>16</v>
      </c>
      <c r="B21" s="42" t="s">
        <v>65</v>
      </c>
      <c r="C21" s="27" t="s">
        <v>15</v>
      </c>
      <c r="D21" s="27">
        <v>1500</v>
      </c>
      <c r="E21" s="27"/>
      <c r="F21" s="27"/>
      <c r="G21" s="27"/>
      <c r="H21" s="27"/>
      <c r="I21" s="27"/>
      <c r="J21" s="27"/>
      <c r="K21" s="27"/>
      <c r="L21" s="35"/>
    </row>
    <row r="22" spans="1:12" s="6" customFormat="1" ht="27" customHeight="1" x14ac:dyDescent="0.25">
      <c r="A22" s="33">
        <v>17</v>
      </c>
      <c r="B22" s="42" t="s">
        <v>67</v>
      </c>
      <c r="C22" s="27" t="s">
        <v>15</v>
      </c>
      <c r="D22" s="27">
        <v>40</v>
      </c>
      <c r="E22" s="27"/>
      <c r="F22" s="27"/>
      <c r="G22" s="27"/>
      <c r="H22" s="27"/>
      <c r="I22" s="27"/>
      <c r="J22" s="27"/>
      <c r="K22" s="27"/>
      <c r="L22" s="35"/>
    </row>
    <row r="23" spans="1:12" s="6" customFormat="1" ht="25.5" customHeight="1" x14ac:dyDescent="0.25">
      <c r="A23" s="33">
        <v>18</v>
      </c>
      <c r="B23" s="42" t="s">
        <v>66</v>
      </c>
      <c r="C23" s="27" t="s">
        <v>15</v>
      </c>
      <c r="D23" s="27">
        <v>600</v>
      </c>
      <c r="E23" s="27"/>
      <c r="F23" s="27"/>
      <c r="G23" s="27"/>
      <c r="H23" s="27"/>
      <c r="I23" s="27"/>
      <c r="J23" s="27"/>
      <c r="K23" s="27"/>
      <c r="L23" s="35"/>
    </row>
    <row r="24" spans="1:12" s="6" customFormat="1" ht="24.75" customHeight="1" x14ac:dyDescent="0.25">
      <c r="A24" s="33">
        <v>19</v>
      </c>
      <c r="B24" s="42" t="s">
        <v>68</v>
      </c>
      <c r="C24" s="27" t="s">
        <v>15</v>
      </c>
      <c r="D24" s="27">
        <v>300</v>
      </c>
      <c r="E24" s="27"/>
      <c r="F24" s="27"/>
      <c r="G24" s="27"/>
      <c r="H24" s="27"/>
      <c r="I24" s="27"/>
      <c r="J24" s="27"/>
      <c r="K24" s="27"/>
      <c r="L24" s="35"/>
    </row>
    <row r="25" spans="1:12" s="6" customFormat="1" ht="27" customHeight="1" thickBot="1" x14ac:dyDescent="0.3">
      <c r="A25" s="33">
        <v>20</v>
      </c>
      <c r="B25" s="42" t="s">
        <v>69</v>
      </c>
      <c r="C25" s="27" t="s">
        <v>15</v>
      </c>
      <c r="D25" s="27">
        <v>6000</v>
      </c>
      <c r="E25" s="27"/>
      <c r="F25" s="27"/>
      <c r="G25" s="27"/>
      <c r="H25" s="27"/>
      <c r="I25" s="27"/>
      <c r="J25" s="27"/>
      <c r="K25" s="27"/>
      <c r="L25" s="35"/>
    </row>
    <row r="26" spans="1:12" s="6" customFormat="1" ht="29.25" customHeight="1" thickBot="1" x14ac:dyDescent="0.3">
      <c r="A26" s="55" t="s">
        <v>6</v>
      </c>
      <c r="B26" s="56"/>
      <c r="C26" s="56"/>
      <c r="D26" s="56"/>
      <c r="E26" s="56"/>
      <c r="F26" s="56"/>
      <c r="G26" s="56"/>
      <c r="H26" s="56"/>
      <c r="I26" s="56"/>
      <c r="J26" s="57"/>
      <c r="K26" s="40"/>
      <c r="L26" s="44"/>
    </row>
    <row r="27" spans="1:12" x14ac:dyDescent="0.25">
      <c r="K27" s="11"/>
      <c r="L27" s="7"/>
    </row>
    <row r="28" spans="1:12" x14ac:dyDescent="0.25">
      <c r="L28" s="25"/>
    </row>
    <row r="29" spans="1:12" x14ac:dyDescent="0.25">
      <c r="B29" s="24"/>
      <c r="L29" s="7"/>
    </row>
  </sheetData>
  <mergeCells count="15">
    <mergeCell ref="L3:L4"/>
    <mergeCell ref="A1:L1"/>
    <mergeCell ref="K3:K4"/>
    <mergeCell ref="A2:L2"/>
    <mergeCell ref="A26:J26"/>
    <mergeCell ref="E3:E4"/>
    <mergeCell ref="F3:F4"/>
    <mergeCell ref="I3:I4"/>
    <mergeCell ref="J3:J4"/>
    <mergeCell ref="H3:H4"/>
    <mergeCell ref="A3:A4"/>
    <mergeCell ref="B3:B4"/>
    <mergeCell ref="C3:C4"/>
    <mergeCell ref="D3:D4"/>
    <mergeCell ref="G3:G4"/>
  </mergeCells>
  <pageMargins left="0.31496062992125984" right="0.31496062992125984" top="0.62992125984251968" bottom="0.35433070866141736" header="0.23622047244094491" footer="0.31496062992125984"/>
  <pageSetup paperSize="9" scale="76" fitToHeight="0" orientation="landscape" r:id="rId1"/>
  <headerFooter>
    <oddHeader>&amp;L&amp;G&amp;C&amp;"Arial,Normalny"&amp;9Szpital Miejski im. Franciszka Raszei przy ul. Mickiewicza 2 w Poznaniu&amp;11
&amp;"Arial,Pogrubiony"&amp;10OPIS PRZEDMIOTU ZAMÓWIENIA</oddHeader>
  </headerFooter>
  <rowBreaks count="1" manualBreakCount="1">
    <brk id="33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A1:L14"/>
  <sheetViews>
    <sheetView zoomScaleNormal="100" workbookViewId="0">
      <selection activeCell="F19" sqref="F19"/>
    </sheetView>
  </sheetViews>
  <sheetFormatPr defaultColWidth="8.85546875" defaultRowHeight="15" x14ac:dyDescent="0.25"/>
  <cols>
    <col min="1" max="1" width="4" customWidth="1"/>
    <col min="2" max="2" width="26.140625" customWidth="1"/>
    <col min="3" max="3" width="10.7109375" customWidth="1"/>
    <col min="4" max="4" width="5.85546875" customWidth="1"/>
    <col min="5" max="5" width="18.42578125" customWidth="1"/>
    <col min="6" max="7" width="11.5703125" customWidth="1"/>
    <col min="8" max="8" width="13" customWidth="1"/>
    <col min="9" max="9" width="13.85546875" customWidth="1"/>
    <col min="10" max="10" width="8.85546875" customWidth="1"/>
    <col min="11" max="11" width="13.42578125" customWidth="1"/>
    <col min="12" max="12" width="13.7109375" customWidth="1"/>
  </cols>
  <sheetData>
    <row r="1" spans="1:12" ht="16.5" customHeight="1" thickBot="1" x14ac:dyDescent="0.3">
      <c r="A1" s="52" t="s">
        <v>83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6"/>
    </row>
    <row r="2" spans="1:12" ht="18" customHeight="1" thickBot="1" x14ac:dyDescent="0.3">
      <c r="A2" s="52" t="s">
        <v>75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4"/>
    </row>
    <row r="3" spans="1:12" s="4" customFormat="1" ht="29.25" customHeight="1" x14ac:dyDescent="0.25">
      <c r="A3" s="62" t="s">
        <v>0</v>
      </c>
      <c r="B3" s="50" t="s">
        <v>43</v>
      </c>
      <c r="C3" s="70" t="s">
        <v>51</v>
      </c>
      <c r="D3" s="50" t="s">
        <v>2</v>
      </c>
      <c r="E3" s="60" t="s">
        <v>78</v>
      </c>
      <c r="F3" s="60" t="s">
        <v>77</v>
      </c>
      <c r="G3" s="60" t="s">
        <v>49</v>
      </c>
      <c r="H3" s="50" t="s">
        <v>44</v>
      </c>
      <c r="I3" s="58" t="s">
        <v>45</v>
      </c>
      <c r="J3" s="58" t="s">
        <v>46</v>
      </c>
      <c r="K3" s="50" t="s">
        <v>34</v>
      </c>
      <c r="L3" s="45" t="s">
        <v>47</v>
      </c>
    </row>
    <row r="4" spans="1:12" ht="21.75" customHeight="1" thickBot="1" x14ac:dyDescent="0.3">
      <c r="A4" s="63"/>
      <c r="B4" s="51"/>
      <c r="C4" s="71"/>
      <c r="D4" s="51"/>
      <c r="E4" s="61"/>
      <c r="F4" s="61"/>
      <c r="G4" s="61"/>
      <c r="H4" s="51"/>
      <c r="I4" s="59"/>
      <c r="J4" s="59"/>
      <c r="K4" s="51"/>
      <c r="L4" s="46"/>
    </row>
    <row r="5" spans="1:12" ht="14.25" customHeight="1" thickBot="1" x14ac:dyDescent="0.3">
      <c r="A5" s="28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>
        <v>9</v>
      </c>
      <c r="J5" s="29">
        <v>10</v>
      </c>
      <c r="K5" s="29">
        <v>11</v>
      </c>
      <c r="L5" s="30">
        <v>12</v>
      </c>
    </row>
    <row r="6" spans="1:12" s="6" customFormat="1" ht="26.25" customHeight="1" x14ac:dyDescent="0.25">
      <c r="A6" s="31">
        <v>1</v>
      </c>
      <c r="B6" s="37" t="s">
        <v>80</v>
      </c>
      <c r="C6" s="32" t="s">
        <v>15</v>
      </c>
      <c r="D6" s="32">
        <v>1200</v>
      </c>
      <c r="E6" s="32"/>
      <c r="F6" s="32"/>
      <c r="G6" s="32"/>
      <c r="H6" s="32"/>
      <c r="I6" s="32"/>
      <c r="J6" s="32"/>
      <c r="K6" s="32"/>
      <c r="L6" s="34"/>
    </row>
    <row r="7" spans="1:12" s="6" customFormat="1" ht="24" x14ac:dyDescent="0.25">
      <c r="A7" s="33">
        <v>2</v>
      </c>
      <c r="B7" s="36" t="s">
        <v>81</v>
      </c>
      <c r="C7" s="27" t="s">
        <v>15</v>
      </c>
      <c r="D7" s="27">
        <v>100</v>
      </c>
      <c r="E7" s="27"/>
      <c r="F7" s="27"/>
      <c r="G7" s="27"/>
      <c r="H7" s="27"/>
      <c r="I7" s="27"/>
      <c r="J7" s="27"/>
      <c r="K7" s="27"/>
      <c r="L7" s="35"/>
    </row>
    <row r="8" spans="1:12" s="6" customFormat="1" ht="24" x14ac:dyDescent="0.25">
      <c r="A8" s="33">
        <v>3</v>
      </c>
      <c r="B8" s="16" t="s">
        <v>70</v>
      </c>
      <c r="C8" s="27" t="s">
        <v>15</v>
      </c>
      <c r="D8" s="27">
        <v>500</v>
      </c>
      <c r="E8" s="27"/>
      <c r="F8" s="27"/>
      <c r="G8" s="27"/>
      <c r="H8" s="27"/>
      <c r="I8" s="27"/>
      <c r="J8" s="27"/>
      <c r="K8" s="27"/>
      <c r="L8" s="35"/>
    </row>
    <row r="9" spans="1:12" s="6" customFormat="1" ht="24" x14ac:dyDescent="0.25">
      <c r="A9" s="33">
        <v>4</v>
      </c>
      <c r="B9" s="16" t="s">
        <v>71</v>
      </c>
      <c r="C9" s="27" t="s">
        <v>15</v>
      </c>
      <c r="D9" s="27">
        <v>50</v>
      </c>
      <c r="E9" s="27"/>
      <c r="F9" s="27"/>
      <c r="G9" s="27"/>
      <c r="H9" s="27"/>
      <c r="I9" s="27"/>
      <c r="J9" s="27"/>
      <c r="K9" s="27"/>
      <c r="L9" s="35"/>
    </row>
    <row r="10" spans="1:12" s="6" customFormat="1" ht="15.75" thickBot="1" x14ac:dyDescent="0.3">
      <c r="A10" s="33">
        <v>5</v>
      </c>
      <c r="B10" s="16" t="s">
        <v>72</v>
      </c>
      <c r="C10" s="27" t="s">
        <v>15</v>
      </c>
      <c r="D10" s="27">
        <v>2000</v>
      </c>
      <c r="E10" s="27"/>
      <c r="F10" s="27"/>
      <c r="G10" s="27"/>
      <c r="H10" s="27"/>
      <c r="I10" s="27"/>
      <c r="J10" s="27"/>
      <c r="K10" s="27"/>
      <c r="L10" s="35"/>
    </row>
    <row r="11" spans="1:12" s="6" customFormat="1" ht="23.25" customHeight="1" thickBot="1" x14ac:dyDescent="0.3">
      <c r="A11" s="67" t="s">
        <v>6</v>
      </c>
      <c r="B11" s="68"/>
      <c r="C11" s="68"/>
      <c r="D11" s="68"/>
      <c r="E11" s="68"/>
      <c r="F11" s="68"/>
      <c r="G11" s="68"/>
      <c r="H11" s="68"/>
      <c r="I11" s="68"/>
      <c r="J11" s="69"/>
      <c r="K11" s="38"/>
      <c r="L11" s="39"/>
    </row>
    <row r="12" spans="1:12" x14ac:dyDescent="0.25">
      <c r="A12" s="64"/>
      <c r="B12" s="64"/>
      <c r="C12" s="64"/>
      <c r="D12" s="64"/>
      <c r="E12" s="64"/>
      <c r="F12" s="26"/>
      <c r="G12" s="26"/>
      <c r="H12" s="26"/>
      <c r="I12" s="26"/>
      <c r="J12" s="26"/>
      <c r="K12" s="26"/>
      <c r="L12" s="7"/>
    </row>
    <row r="13" spans="1:12" x14ac:dyDescent="0.25">
      <c r="L13" s="25"/>
    </row>
    <row r="14" spans="1:12" x14ac:dyDescent="0.25">
      <c r="L14" s="7"/>
    </row>
  </sheetData>
  <mergeCells count="16">
    <mergeCell ref="A12:E12"/>
    <mergeCell ref="A1:L1"/>
    <mergeCell ref="A11:J11"/>
    <mergeCell ref="E3:E4"/>
    <mergeCell ref="F3:F4"/>
    <mergeCell ref="I3:I4"/>
    <mergeCell ref="J3:J4"/>
    <mergeCell ref="A2:L2"/>
    <mergeCell ref="A3:A4"/>
    <mergeCell ref="B3:B4"/>
    <mergeCell ref="C3:C4"/>
    <mergeCell ref="D3:D4"/>
    <mergeCell ref="H3:H4"/>
    <mergeCell ref="K3:K4"/>
    <mergeCell ref="L3:L4"/>
    <mergeCell ref="G3:G4"/>
  </mergeCells>
  <pageMargins left="0.25" right="0.25" top="0.75" bottom="0.75" header="0.3" footer="0.3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  <pageSetUpPr fitToPage="1"/>
  </sheetPr>
  <dimension ref="A1:L10"/>
  <sheetViews>
    <sheetView workbookViewId="0">
      <selection activeCell="E6" sqref="E6"/>
    </sheetView>
  </sheetViews>
  <sheetFormatPr defaultColWidth="8.85546875" defaultRowHeight="15" x14ac:dyDescent="0.25"/>
  <cols>
    <col min="1" max="1" width="4" customWidth="1"/>
    <col min="2" max="2" width="28.7109375" customWidth="1"/>
    <col min="3" max="3" width="9.85546875" customWidth="1"/>
    <col min="4" max="4" width="5.5703125" customWidth="1"/>
    <col min="5" max="5" width="22.85546875" customWidth="1"/>
    <col min="6" max="7" width="16" customWidth="1"/>
    <col min="8" max="8" width="12.85546875" customWidth="1"/>
    <col min="9" max="9" width="13.85546875" customWidth="1"/>
    <col min="10" max="10" width="8.85546875" customWidth="1"/>
    <col min="11" max="11" width="12.85546875" customWidth="1"/>
    <col min="12" max="12" width="13.140625" customWidth="1"/>
  </cols>
  <sheetData>
    <row r="1" spans="1:12" ht="15.75" thickBot="1" x14ac:dyDescent="0.3">
      <c r="A1" s="52" t="s">
        <v>82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6"/>
    </row>
    <row r="2" spans="1:12" ht="18" customHeight="1" thickBot="1" x14ac:dyDescent="0.3">
      <c r="A2" s="52" t="s">
        <v>74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4"/>
    </row>
    <row r="3" spans="1:12" s="4" customFormat="1" ht="29.25" customHeight="1" x14ac:dyDescent="0.25">
      <c r="A3" s="62" t="s">
        <v>0</v>
      </c>
      <c r="B3" s="50" t="s">
        <v>48</v>
      </c>
      <c r="C3" s="70" t="s">
        <v>51</v>
      </c>
      <c r="D3" s="50" t="s">
        <v>2</v>
      </c>
      <c r="E3" s="60" t="s">
        <v>78</v>
      </c>
      <c r="F3" s="60" t="s">
        <v>77</v>
      </c>
      <c r="G3" s="60" t="s">
        <v>49</v>
      </c>
      <c r="H3" s="50" t="s">
        <v>44</v>
      </c>
      <c r="I3" s="58" t="s">
        <v>45</v>
      </c>
      <c r="J3" s="58" t="s">
        <v>46</v>
      </c>
      <c r="K3" s="50" t="s">
        <v>34</v>
      </c>
      <c r="L3" s="45" t="s">
        <v>33</v>
      </c>
    </row>
    <row r="4" spans="1:12" ht="15.75" thickBot="1" x14ac:dyDescent="0.3">
      <c r="A4" s="63"/>
      <c r="B4" s="51"/>
      <c r="C4" s="71"/>
      <c r="D4" s="51"/>
      <c r="E4" s="61"/>
      <c r="F4" s="61"/>
      <c r="G4" s="61"/>
      <c r="H4" s="51"/>
      <c r="I4" s="59"/>
      <c r="J4" s="59"/>
      <c r="K4" s="51"/>
      <c r="L4" s="46"/>
    </row>
    <row r="5" spans="1:12" ht="14.25" customHeight="1" thickBot="1" x14ac:dyDescent="0.3">
      <c r="A5" s="28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>
        <v>9</v>
      </c>
      <c r="J5" s="29">
        <v>10</v>
      </c>
      <c r="K5" s="29">
        <v>11</v>
      </c>
      <c r="L5" s="30">
        <v>12</v>
      </c>
    </row>
    <row r="6" spans="1:12" s="6" customFormat="1" ht="24.75" thickBot="1" x14ac:dyDescent="0.3">
      <c r="A6" s="31">
        <v>1</v>
      </c>
      <c r="B6" s="37" t="s">
        <v>73</v>
      </c>
      <c r="C6" s="32" t="s">
        <v>15</v>
      </c>
      <c r="D6" s="41">
        <v>200</v>
      </c>
      <c r="E6" s="41"/>
      <c r="F6" s="41"/>
      <c r="G6" s="41"/>
      <c r="H6" s="41"/>
      <c r="I6" s="41"/>
      <c r="J6" s="41"/>
      <c r="K6" s="32"/>
      <c r="L6" s="34"/>
    </row>
    <row r="7" spans="1:12" ht="26.25" customHeight="1" thickBot="1" x14ac:dyDescent="0.3">
      <c r="A7" s="55" t="s">
        <v>6</v>
      </c>
      <c r="B7" s="56"/>
      <c r="C7" s="56"/>
      <c r="D7" s="56"/>
      <c r="E7" s="56"/>
      <c r="F7" s="56"/>
      <c r="G7" s="56"/>
      <c r="H7" s="56"/>
      <c r="I7" s="56"/>
      <c r="J7" s="57"/>
      <c r="K7" s="40"/>
      <c r="L7" s="39"/>
    </row>
    <row r="8" spans="1:12" x14ac:dyDescent="0.25">
      <c r="A8" s="64"/>
      <c r="B8" s="64"/>
      <c r="C8" s="64"/>
      <c r="D8" s="64"/>
      <c r="E8" s="64"/>
      <c r="F8" s="26"/>
      <c r="G8" s="26"/>
      <c r="H8" s="26"/>
      <c r="I8" s="26"/>
      <c r="J8" s="26"/>
      <c r="K8" s="26"/>
      <c r="L8" s="7"/>
    </row>
    <row r="9" spans="1:12" x14ac:dyDescent="0.25">
      <c r="L9" s="25"/>
    </row>
    <row r="10" spans="1:12" x14ac:dyDescent="0.25">
      <c r="L10" s="7"/>
    </row>
  </sheetData>
  <mergeCells count="16">
    <mergeCell ref="A8:E8"/>
    <mergeCell ref="J3:J4"/>
    <mergeCell ref="A1:L1"/>
    <mergeCell ref="A7:J7"/>
    <mergeCell ref="A2:L2"/>
    <mergeCell ref="A3:A4"/>
    <mergeCell ref="B3:B4"/>
    <mergeCell ref="C3:C4"/>
    <mergeCell ref="D3:D4"/>
    <mergeCell ref="H3:H4"/>
    <mergeCell ref="K3:K4"/>
    <mergeCell ref="L3:L4"/>
    <mergeCell ref="E3:E4"/>
    <mergeCell ref="F3:F4"/>
    <mergeCell ref="I3:I4"/>
    <mergeCell ref="G3:G4"/>
  </mergeCells>
  <pageMargins left="0.70866141732283472" right="0.70866141732283472" top="0.74803149606299213" bottom="0.74803149606299213" header="0.31496062992125984" footer="0.31496062992125984"/>
  <pageSetup paperSize="9" scale="7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  <pageSetUpPr fitToPage="1"/>
  </sheetPr>
  <dimension ref="A1:Q9"/>
  <sheetViews>
    <sheetView workbookViewId="0">
      <selection activeCell="F21" sqref="F21"/>
    </sheetView>
  </sheetViews>
  <sheetFormatPr defaultColWidth="8.85546875" defaultRowHeight="15" x14ac:dyDescent="0.25"/>
  <cols>
    <col min="1" max="1" width="4" customWidth="1"/>
    <col min="2" max="2" width="28.7109375" customWidth="1"/>
    <col min="3" max="3" width="4.85546875" customWidth="1"/>
    <col min="4" max="4" width="5.140625" customWidth="1"/>
    <col min="5" max="5" width="6.7109375" customWidth="1"/>
    <col min="6" max="6" width="10.140625" customWidth="1"/>
    <col min="7" max="7" width="4.28515625" customWidth="1"/>
    <col min="8" max="8" width="6.42578125" customWidth="1"/>
    <col min="9" max="9" width="10.28515625" customWidth="1"/>
    <col min="10" max="10" width="13.42578125" customWidth="1"/>
    <col min="11" max="11" width="4.7109375" customWidth="1"/>
    <col min="12" max="12" width="5.28515625" customWidth="1"/>
    <col min="13" max="13" width="7.42578125" customWidth="1"/>
    <col min="14" max="14" width="9.28515625" customWidth="1"/>
    <col min="15" max="15" width="4" customWidth="1"/>
    <col min="16" max="16" width="6.7109375" customWidth="1"/>
    <col min="17" max="17" width="10.28515625" customWidth="1"/>
  </cols>
  <sheetData>
    <row r="1" spans="1:17" ht="18" customHeight="1" x14ac:dyDescent="0.25">
      <c r="A1" s="78" t="s">
        <v>35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80"/>
    </row>
    <row r="2" spans="1:17" s="4" customFormat="1" ht="29.25" customHeight="1" x14ac:dyDescent="0.25">
      <c r="A2" s="73" t="s">
        <v>0</v>
      </c>
      <c r="B2" s="73" t="s">
        <v>13</v>
      </c>
      <c r="C2" s="73" t="s">
        <v>14</v>
      </c>
      <c r="D2" s="73" t="s">
        <v>2</v>
      </c>
      <c r="E2" s="73" t="s">
        <v>9</v>
      </c>
      <c r="F2" s="73" t="s">
        <v>3</v>
      </c>
      <c r="G2" s="73" t="s">
        <v>5</v>
      </c>
      <c r="H2" s="73" t="s">
        <v>10</v>
      </c>
      <c r="I2" s="73" t="s">
        <v>4</v>
      </c>
      <c r="J2" s="73" t="s">
        <v>18</v>
      </c>
      <c r="K2" s="73"/>
      <c r="L2" s="73"/>
      <c r="M2" s="73"/>
      <c r="N2" s="73"/>
      <c r="O2" s="73"/>
      <c r="P2" s="73"/>
      <c r="Q2" s="73"/>
    </row>
    <row r="3" spans="1:17" ht="45" x14ac:dyDescent="0.25">
      <c r="A3" s="73"/>
      <c r="B3" s="73"/>
      <c r="C3" s="73"/>
      <c r="D3" s="73"/>
      <c r="E3" s="73"/>
      <c r="F3" s="73"/>
      <c r="G3" s="73"/>
      <c r="H3" s="73"/>
      <c r="I3" s="73"/>
      <c r="J3" s="1" t="s">
        <v>1</v>
      </c>
      <c r="K3" s="1" t="s">
        <v>14</v>
      </c>
      <c r="L3" s="1" t="s">
        <v>2</v>
      </c>
      <c r="M3" s="1" t="s">
        <v>11</v>
      </c>
      <c r="N3" s="1" t="s">
        <v>3</v>
      </c>
      <c r="O3" s="1" t="s">
        <v>5</v>
      </c>
      <c r="P3" s="1" t="s">
        <v>12</v>
      </c>
      <c r="Q3" s="1" t="s">
        <v>4</v>
      </c>
    </row>
    <row r="4" spans="1:17" ht="14.25" customHeight="1" x14ac:dyDescent="0.25">
      <c r="A4" s="1">
        <v>1</v>
      </c>
      <c r="B4" s="1">
        <v>3</v>
      </c>
      <c r="C4" s="1">
        <v>4</v>
      </c>
      <c r="D4" s="1">
        <v>5</v>
      </c>
      <c r="E4" s="1">
        <v>6</v>
      </c>
      <c r="F4" s="1">
        <v>7</v>
      </c>
      <c r="G4" s="1">
        <v>8</v>
      </c>
      <c r="H4" s="1">
        <v>9</v>
      </c>
      <c r="I4" s="1">
        <v>10</v>
      </c>
      <c r="J4" s="1">
        <v>11</v>
      </c>
      <c r="K4" s="1">
        <v>12</v>
      </c>
      <c r="L4" s="1">
        <v>13</v>
      </c>
      <c r="M4" s="1">
        <v>14</v>
      </c>
      <c r="N4" s="1">
        <v>15</v>
      </c>
      <c r="O4" s="1">
        <v>16</v>
      </c>
      <c r="P4" s="1">
        <v>17</v>
      </c>
      <c r="Q4" s="1">
        <v>18</v>
      </c>
    </row>
    <row r="5" spans="1:17" s="6" customFormat="1" ht="51" x14ac:dyDescent="0.25">
      <c r="A5" s="3">
        <v>1</v>
      </c>
      <c r="B5" s="14" t="s">
        <v>31</v>
      </c>
      <c r="C5" s="3" t="s">
        <v>17</v>
      </c>
      <c r="D5" s="22">
        <v>50</v>
      </c>
      <c r="E5" s="2">
        <v>134.19999999999999</v>
      </c>
      <c r="F5" s="2">
        <f t="shared" ref="F5" si="0">E5*D5</f>
        <v>6709.9999999999991</v>
      </c>
      <c r="G5" s="5">
        <v>0.08</v>
      </c>
      <c r="H5" s="2">
        <f t="shared" ref="H5" si="1">E5*1.08</f>
        <v>144.93600000000001</v>
      </c>
      <c r="I5" s="2">
        <f t="shared" ref="I5" si="2">H5*D5</f>
        <v>7246.8</v>
      </c>
      <c r="J5" s="14" t="s">
        <v>32</v>
      </c>
      <c r="K5" s="3" t="s">
        <v>17</v>
      </c>
      <c r="L5" s="22">
        <v>18</v>
      </c>
      <c r="M5" s="23">
        <v>144.94</v>
      </c>
      <c r="N5" s="2">
        <f t="shared" ref="N5" si="3">M5*L5</f>
        <v>2608.92</v>
      </c>
      <c r="O5" s="5">
        <v>0.08</v>
      </c>
      <c r="P5" s="2">
        <f t="shared" ref="P5" si="4">M5*1.08</f>
        <v>156.5352</v>
      </c>
      <c r="Q5" s="2">
        <f t="shared" ref="Q5" si="5">P5*L5</f>
        <v>2817.6336000000001</v>
      </c>
    </row>
    <row r="6" spans="1:17" s="6" customFormat="1" x14ac:dyDescent="0.25">
      <c r="A6" s="74"/>
      <c r="B6" s="74"/>
      <c r="C6" s="74"/>
      <c r="D6" s="74"/>
      <c r="E6" s="74"/>
      <c r="F6" s="15">
        <f>D6*E6+SUM(F5:F5)</f>
        <v>6709.9999999999991</v>
      </c>
      <c r="G6" s="75"/>
      <c r="H6" s="75"/>
      <c r="I6" s="15">
        <f>SUM(I5:I5)</f>
        <v>7246.8</v>
      </c>
      <c r="J6" s="74" t="s">
        <v>6</v>
      </c>
      <c r="K6" s="74"/>
      <c r="L6" s="74"/>
      <c r="M6" s="74"/>
      <c r="N6" s="15">
        <f>SUM(N5:N5)</f>
        <v>2608.92</v>
      </c>
      <c r="O6" s="75"/>
      <c r="P6" s="75"/>
      <c r="Q6" s="15">
        <f>SUM(Q5:Q5)</f>
        <v>2817.6336000000001</v>
      </c>
    </row>
    <row r="7" spans="1:17" x14ac:dyDescent="0.25">
      <c r="B7" t="s">
        <v>19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x14ac:dyDescent="0.25">
      <c r="G8" s="76" t="s">
        <v>8</v>
      </c>
      <c r="H8" s="76"/>
      <c r="I8" s="76"/>
      <c r="J8" s="8"/>
      <c r="K8" s="8"/>
      <c r="L8" s="7"/>
      <c r="M8" s="77"/>
      <c r="N8" s="77"/>
      <c r="O8" s="77"/>
      <c r="P8" s="77"/>
      <c r="Q8" s="77"/>
    </row>
    <row r="9" spans="1:17" x14ac:dyDescent="0.25">
      <c r="G9" s="7"/>
      <c r="H9" s="7"/>
      <c r="I9" s="7"/>
      <c r="J9" s="7"/>
      <c r="K9" s="7"/>
      <c r="L9" s="7"/>
      <c r="M9" s="72" t="s">
        <v>7</v>
      </c>
      <c r="N9" s="72"/>
      <c r="O9" s="72"/>
      <c r="P9" s="72"/>
      <c r="Q9" s="72"/>
    </row>
  </sheetData>
  <mergeCells count="18"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M9:Q9"/>
    <mergeCell ref="J2:Q2"/>
    <mergeCell ref="A6:E6"/>
    <mergeCell ref="G6:H6"/>
    <mergeCell ref="J6:M6"/>
    <mergeCell ref="O6:P6"/>
    <mergeCell ref="G8:I8"/>
    <mergeCell ref="M8:Q8"/>
  </mergeCells>
  <pageMargins left="0.70866141732283472" right="0.70866141732283472" top="0.74803149606299213" bottom="0.74803149606299213" header="0.31496062992125984" footer="0.31496062992125984"/>
  <pageSetup paperSize="9" scale="92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S15"/>
  <sheetViews>
    <sheetView workbookViewId="0">
      <selection activeCell="N6" sqref="N6"/>
    </sheetView>
  </sheetViews>
  <sheetFormatPr defaultColWidth="8.85546875" defaultRowHeight="15" x14ac:dyDescent="0.25"/>
  <cols>
    <col min="1" max="1" width="4" customWidth="1"/>
    <col min="2" max="2" width="28" customWidth="1"/>
    <col min="3" max="3" width="10.42578125" customWidth="1"/>
    <col min="4" max="4" width="5.85546875" customWidth="1"/>
    <col min="5" max="5" width="4.140625" customWidth="1"/>
    <col min="6" max="6" width="9.7109375" customWidth="1"/>
    <col min="7" max="7" width="9.5703125" customWidth="1"/>
    <col min="8" max="8" width="4.5703125" customWidth="1"/>
    <col min="9" max="9" width="7" customWidth="1"/>
    <col min="10" max="10" width="10.42578125" customWidth="1"/>
    <col min="11" max="11" width="11.140625" customWidth="1"/>
    <col min="12" max="12" width="4.85546875" customWidth="1"/>
    <col min="13" max="13" width="5.7109375" customWidth="1"/>
    <col min="14" max="14" width="6.42578125" customWidth="1"/>
    <col min="15" max="15" width="9.140625" customWidth="1"/>
    <col min="16" max="16" width="3.85546875" customWidth="1"/>
    <col min="17" max="17" width="7.85546875" customWidth="1"/>
    <col min="18" max="18" width="10.140625" customWidth="1"/>
  </cols>
  <sheetData>
    <row r="1" spans="1:19" x14ac:dyDescent="0.25">
      <c r="A1" s="17" t="s">
        <v>36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9"/>
    </row>
    <row r="2" spans="1:19" s="4" customFormat="1" ht="36" customHeight="1" x14ac:dyDescent="0.25">
      <c r="A2" s="73" t="s">
        <v>0</v>
      </c>
      <c r="B2" s="73" t="s">
        <v>13</v>
      </c>
      <c r="C2" s="73" t="s">
        <v>24</v>
      </c>
      <c r="D2" s="73" t="s">
        <v>14</v>
      </c>
      <c r="E2" s="73" t="s">
        <v>2</v>
      </c>
      <c r="F2" s="73" t="s">
        <v>9</v>
      </c>
      <c r="G2" s="73" t="s">
        <v>34</v>
      </c>
      <c r="H2" s="73" t="s">
        <v>5</v>
      </c>
      <c r="I2" s="73" t="s">
        <v>10</v>
      </c>
      <c r="J2" s="73" t="s">
        <v>33</v>
      </c>
      <c r="K2" s="73" t="s">
        <v>18</v>
      </c>
      <c r="L2" s="73"/>
      <c r="M2" s="73"/>
      <c r="N2" s="73"/>
      <c r="O2" s="73"/>
      <c r="P2" s="73"/>
      <c r="Q2" s="73"/>
      <c r="R2" s="73"/>
    </row>
    <row r="3" spans="1:19" ht="45" x14ac:dyDescent="0.25">
      <c r="A3" s="73"/>
      <c r="B3" s="73"/>
      <c r="C3" s="84"/>
      <c r="D3" s="73"/>
      <c r="E3" s="73"/>
      <c r="F3" s="73"/>
      <c r="G3" s="73"/>
      <c r="H3" s="73"/>
      <c r="I3" s="73"/>
      <c r="J3" s="73"/>
      <c r="K3" s="1" t="s">
        <v>1</v>
      </c>
      <c r="L3" s="1" t="s">
        <v>14</v>
      </c>
      <c r="M3" s="1" t="s">
        <v>2</v>
      </c>
      <c r="N3" s="1" t="s">
        <v>9</v>
      </c>
      <c r="O3" s="1" t="s">
        <v>34</v>
      </c>
      <c r="P3" s="1" t="s">
        <v>5</v>
      </c>
      <c r="Q3" s="1" t="s">
        <v>10</v>
      </c>
      <c r="R3" s="1" t="s">
        <v>33</v>
      </c>
    </row>
    <row r="4" spans="1:19" x14ac:dyDescent="0.25">
      <c r="A4" s="1">
        <v>1</v>
      </c>
      <c r="B4" s="1">
        <v>3</v>
      </c>
      <c r="C4" s="1"/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  <c r="M4" s="1">
        <v>13</v>
      </c>
      <c r="N4" s="1">
        <v>14</v>
      </c>
      <c r="O4" s="1">
        <v>15</v>
      </c>
      <c r="P4" s="1">
        <v>16</v>
      </c>
      <c r="Q4" s="1">
        <v>17</v>
      </c>
      <c r="R4" s="1">
        <v>18</v>
      </c>
    </row>
    <row r="5" spans="1:19" s="6" customFormat="1" ht="43.5" customHeight="1" x14ac:dyDescent="0.25">
      <c r="A5" s="3">
        <v>1</v>
      </c>
      <c r="B5" s="81" t="s">
        <v>25</v>
      </c>
      <c r="C5" s="10" t="s">
        <v>22</v>
      </c>
      <c r="D5" s="3" t="s">
        <v>17</v>
      </c>
      <c r="E5" s="3">
        <v>50</v>
      </c>
      <c r="F5" s="2">
        <v>225</v>
      </c>
      <c r="G5" s="2">
        <f>E5*F5</f>
        <v>11250</v>
      </c>
      <c r="H5" s="5">
        <v>0.08</v>
      </c>
      <c r="I5" s="2">
        <f>F5*1.08</f>
        <v>243.00000000000003</v>
      </c>
      <c r="J5" s="2">
        <f>I5*E5</f>
        <v>12150.000000000002</v>
      </c>
      <c r="K5" s="16" t="s">
        <v>28</v>
      </c>
      <c r="L5" s="3" t="s">
        <v>17</v>
      </c>
      <c r="M5" s="20">
        <v>2</v>
      </c>
      <c r="N5" s="21">
        <v>267.3</v>
      </c>
      <c r="O5" s="2">
        <f t="shared" ref="O5:O9" si="0">N5*M5</f>
        <v>534.6</v>
      </c>
      <c r="P5" s="5">
        <v>0.08</v>
      </c>
      <c r="Q5" s="2">
        <f>N5*1.08</f>
        <v>288.68400000000003</v>
      </c>
      <c r="R5" s="2">
        <f>Q5*M5</f>
        <v>577.36800000000005</v>
      </c>
    </row>
    <row r="6" spans="1:19" s="6" customFormat="1" ht="50.25" customHeight="1" x14ac:dyDescent="0.25">
      <c r="A6" s="3">
        <v>2</v>
      </c>
      <c r="B6" s="82"/>
      <c r="C6" s="10" t="s">
        <v>21</v>
      </c>
      <c r="D6" s="3" t="s">
        <v>17</v>
      </c>
      <c r="E6" s="3">
        <v>50</v>
      </c>
      <c r="F6" s="2">
        <v>225</v>
      </c>
      <c r="G6" s="2">
        <f t="shared" ref="G6:G7" si="1">E6*F6</f>
        <v>11250</v>
      </c>
      <c r="H6" s="5">
        <v>0.08</v>
      </c>
      <c r="I6" s="2">
        <f t="shared" ref="I6:I9" si="2">F6*1.08</f>
        <v>243.00000000000003</v>
      </c>
      <c r="J6" s="2">
        <f t="shared" ref="J6:J9" si="3">I6*E6</f>
        <v>12150.000000000002</v>
      </c>
      <c r="K6" s="16" t="s">
        <v>27</v>
      </c>
      <c r="L6" s="3" t="s">
        <v>17</v>
      </c>
      <c r="M6" s="20">
        <v>0</v>
      </c>
      <c r="N6" s="21">
        <v>267.3</v>
      </c>
      <c r="O6" s="2">
        <f t="shared" si="0"/>
        <v>0</v>
      </c>
      <c r="P6" s="5">
        <v>0.08</v>
      </c>
      <c r="Q6" s="2">
        <f t="shared" ref="Q6:Q9" si="4">N6*1.08</f>
        <v>288.68400000000003</v>
      </c>
      <c r="R6" s="2">
        <f t="shared" ref="R6:R9" si="5">Q6*M6</f>
        <v>0</v>
      </c>
    </row>
    <row r="7" spans="1:19" s="6" customFormat="1" ht="42" customHeight="1" x14ac:dyDescent="0.25">
      <c r="A7" s="3">
        <v>3</v>
      </c>
      <c r="B7" s="82"/>
      <c r="C7" s="10" t="s">
        <v>23</v>
      </c>
      <c r="D7" s="3" t="s">
        <v>17</v>
      </c>
      <c r="E7" s="3">
        <v>10</v>
      </c>
      <c r="F7" s="2">
        <v>225</v>
      </c>
      <c r="G7" s="2">
        <f t="shared" si="1"/>
        <v>2250</v>
      </c>
      <c r="H7" s="5">
        <v>0.08</v>
      </c>
      <c r="I7" s="2">
        <f t="shared" si="2"/>
        <v>243.00000000000003</v>
      </c>
      <c r="J7" s="2">
        <f t="shared" si="3"/>
        <v>2430.0000000000005</v>
      </c>
      <c r="K7" s="16" t="s">
        <v>29</v>
      </c>
      <c r="L7" s="3" t="s">
        <v>17</v>
      </c>
      <c r="M7" s="20">
        <v>0</v>
      </c>
      <c r="N7" s="21">
        <v>243</v>
      </c>
      <c r="O7" s="2">
        <f t="shared" si="0"/>
        <v>0</v>
      </c>
      <c r="P7" s="5">
        <v>0.08</v>
      </c>
      <c r="Q7" s="2">
        <f t="shared" si="4"/>
        <v>262.44</v>
      </c>
      <c r="R7" s="2">
        <f t="shared" si="5"/>
        <v>0</v>
      </c>
      <c r="S7" s="6" t="s">
        <v>41</v>
      </c>
    </row>
    <row r="8" spans="1:19" s="6" customFormat="1" ht="38.25" x14ac:dyDescent="0.25">
      <c r="A8" s="3">
        <v>4</v>
      </c>
      <c r="B8" s="82"/>
      <c r="C8" s="10" t="s">
        <v>20</v>
      </c>
      <c r="D8" s="3" t="s">
        <v>17</v>
      </c>
      <c r="E8" s="3">
        <v>50</v>
      </c>
      <c r="F8" s="2">
        <v>225</v>
      </c>
      <c r="G8" s="2">
        <f t="shared" ref="G8:G9" si="6">E8*F8</f>
        <v>11250</v>
      </c>
      <c r="H8" s="5">
        <v>0.08</v>
      </c>
      <c r="I8" s="2">
        <f t="shared" si="2"/>
        <v>243.00000000000003</v>
      </c>
      <c r="J8" s="2">
        <f t="shared" si="3"/>
        <v>12150.000000000002</v>
      </c>
      <c r="K8" s="16" t="s">
        <v>26</v>
      </c>
      <c r="L8" s="3" t="s">
        <v>17</v>
      </c>
      <c r="M8" s="20">
        <v>2</v>
      </c>
      <c r="N8" s="21">
        <v>243</v>
      </c>
      <c r="O8" s="2">
        <f t="shared" si="0"/>
        <v>486</v>
      </c>
      <c r="P8" s="5">
        <v>0.08</v>
      </c>
      <c r="Q8" s="2">
        <f t="shared" si="4"/>
        <v>262.44</v>
      </c>
      <c r="R8" s="2">
        <f t="shared" si="5"/>
        <v>524.88</v>
      </c>
      <c r="S8" s="6" t="s">
        <v>41</v>
      </c>
    </row>
    <row r="9" spans="1:19" s="6" customFormat="1" ht="38.25" x14ac:dyDescent="0.25">
      <c r="A9" s="3">
        <v>5</v>
      </c>
      <c r="B9" s="83"/>
      <c r="C9" s="10" t="s">
        <v>30</v>
      </c>
      <c r="D9" s="3" t="s">
        <v>17</v>
      </c>
      <c r="E9" s="3">
        <v>10</v>
      </c>
      <c r="F9" s="2">
        <v>225</v>
      </c>
      <c r="G9" s="2">
        <f t="shared" si="6"/>
        <v>2250</v>
      </c>
      <c r="H9" s="5">
        <v>0.08</v>
      </c>
      <c r="I9" s="2">
        <f t="shared" si="2"/>
        <v>243.00000000000003</v>
      </c>
      <c r="J9" s="2">
        <f t="shared" si="3"/>
        <v>2430.0000000000005</v>
      </c>
      <c r="K9" s="16" t="s">
        <v>42</v>
      </c>
      <c r="L9" s="3" t="s">
        <v>17</v>
      </c>
      <c r="M9" s="20">
        <v>0</v>
      </c>
      <c r="N9" s="21">
        <v>243</v>
      </c>
      <c r="O9" s="2">
        <f t="shared" si="0"/>
        <v>0</v>
      </c>
      <c r="P9" s="5">
        <v>0.08</v>
      </c>
      <c r="Q9" s="2">
        <f t="shared" si="4"/>
        <v>262.44</v>
      </c>
      <c r="R9" s="2">
        <f t="shared" si="5"/>
        <v>0</v>
      </c>
      <c r="S9" s="6" t="s">
        <v>41</v>
      </c>
    </row>
    <row r="10" spans="1:19" s="6" customFormat="1" x14ac:dyDescent="0.25">
      <c r="A10" s="74" t="s">
        <v>6</v>
      </c>
      <c r="B10" s="74"/>
      <c r="C10" s="74"/>
      <c r="D10" s="74"/>
      <c r="E10" s="74"/>
      <c r="F10" s="74"/>
      <c r="G10" s="2">
        <f>E10*F10+SUM(G5:G9)</f>
        <v>38250</v>
      </c>
      <c r="H10" s="75"/>
      <c r="I10" s="75"/>
      <c r="J10" s="2">
        <f>SUM(J5:J9)</f>
        <v>41310.000000000007</v>
      </c>
      <c r="K10" s="74" t="s">
        <v>6</v>
      </c>
      <c r="L10" s="74"/>
      <c r="M10" s="74"/>
      <c r="N10" s="74"/>
      <c r="O10" s="2">
        <f>SUM(O5:O9)</f>
        <v>1020.6</v>
      </c>
      <c r="P10" s="75"/>
      <c r="Q10" s="75"/>
      <c r="R10" s="2">
        <f>SUM(R5:R9)</f>
        <v>1102.248</v>
      </c>
    </row>
    <row r="13" spans="1:19" x14ac:dyDescent="0.25"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9" x14ac:dyDescent="0.25">
      <c r="H14" s="76" t="s">
        <v>8</v>
      </c>
      <c r="I14" s="76"/>
      <c r="J14" s="76"/>
      <c r="K14" s="8"/>
      <c r="L14" s="8"/>
      <c r="M14" s="7"/>
      <c r="N14" s="77"/>
      <c r="O14" s="77"/>
      <c r="P14" s="77"/>
      <c r="Q14" s="77"/>
      <c r="R14" s="77"/>
    </row>
    <row r="15" spans="1:19" x14ac:dyDescent="0.25">
      <c r="H15" s="7"/>
      <c r="I15" s="7"/>
      <c r="J15" s="7"/>
      <c r="K15" s="7"/>
      <c r="L15" s="7"/>
      <c r="M15" s="7"/>
      <c r="N15" s="72" t="s">
        <v>7</v>
      </c>
      <c r="O15" s="72"/>
      <c r="P15" s="72"/>
      <c r="Q15" s="72"/>
      <c r="R15" s="72"/>
    </row>
  </sheetData>
  <mergeCells count="19">
    <mergeCell ref="I2:I3"/>
    <mergeCell ref="H14:J14"/>
    <mergeCell ref="N14:R14"/>
    <mergeCell ref="N15:R15"/>
    <mergeCell ref="B5:B9"/>
    <mergeCell ref="J2:J3"/>
    <mergeCell ref="K2:R2"/>
    <mergeCell ref="A10:F10"/>
    <mergeCell ref="H10:I10"/>
    <mergeCell ref="K10:N10"/>
    <mergeCell ref="P10:Q10"/>
    <mergeCell ref="A2:A3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Q14"/>
  <sheetViews>
    <sheetView workbookViewId="0">
      <selection activeCell="M5" sqref="M5:M7"/>
    </sheetView>
  </sheetViews>
  <sheetFormatPr defaultColWidth="8.85546875" defaultRowHeight="15" x14ac:dyDescent="0.25"/>
  <cols>
    <col min="1" max="1" width="4" customWidth="1"/>
    <col min="2" max="2" width="21.85546875" customWidth="1"/>
    <col min="3" max="3" width="5.85546875" customWidth="1"/>
    <col min="4" max="4" width="5.28515625" customWidth="1"/>
    <col min="5" max="5" width="7.5703125" customWidth="1"/>
    <col min="6" max="6" width="8.7109375" customWidth="1"/>
    <col min="7" max="7" width="5.28515625" customWidth="1"/>
    <col min="8" max="8" width="8.140625" customWidth="1"/>
    <col min="9" max="9" width="9.7109375" customWidth="1"/>
    <col min="10" max="10" width="17.7109375" customWidth="1"/>
    <col min="11" max="11" width="6.140625" customWidth="1"/>
    <col min="12" max="12" width="5.28515625" customWidth="1"/>
    <col min="13" max="13" width="7" customWidth="1"/>
    <col min="14" max="14" width="9" customWidth="1"/>
    <col min="15" max="15" width="4" customWidth="1"/>
    <col min="16" max="16" width="6.85546875" customWidth="1"/>
    <col min="17" max="17" width="9" customWidth="1"/>
  </cols>
  <sheetData>
    <row r="1" spans="1:17" x14ac:dyDescent="0.25">
      <c r="A1" s="86" t="s">
        <v>37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7"/>
    </row>
    <row r="2" spans="1:17" s="4" customFormat="1" ht="37.5" customHeight="1" x14ac:dyDescent="0.25">
      <c r="A2" s="88" t="s">
        <v>0</v>
      </c>
      <c r="B2" s="88" t="s">
        <v>13</v>
      </c>
      <c r="C2" s="88" t="s">
        <v>14</v>
      </c>
      <c r="D2" s="88" t="s">
        <v>2</v>
      </c>
      <c r="E2" s="88" t="s">
        <v>9</v>
      </c>
      <c r="F2" s="88" t="s">
        <v>34</v>
      </c>
      <c r="G2" s="88" t="s">
        <v>5</v>
      </c>
      <c r="H2" s="88" t="s">
        <v>10</v>
      </c>
      <c r="I2" s="88" t="s">
        <v>33</v>
      </c>
      <c r="J2" s="73" t="s">
        <v>18</v>
      </c>
      <c r="K2" s="73"/>
      <c r="L2" s="73"/>
      <c r="M2" s="73"/>
      <c r="N2" s="73"/>
      <c r="O2" s="73"/>
      <c r="P2" s="73"/>
      <c r="Q2" s="73"/>
    </row>
    <row r="3" spans="1:17" ht="45" x14ac:dyDescent="0.25">
      <c r="A3" s="88"/>
      <c r="B3" s="88"/>
      <c r="C3" s="88"/>
      <c r="D3" s="88"/>
      <c r="E3" s="88"/>
      <c r="F3" s="88"/>
      <c r="G3" s="88"/>
      <c r="H3" s="88"/>
      <c r="I3" s="88"/>
      <c r="J3" s="1" t="s">
        <v>1</v>
      </c>
      <c r="K3" s="1" t="s">
        <v>14</v>
      </c>
      <c r="L3" s="1" t="s">
        <v>2</v>
      </c>
      <c r="M3" s="1" t="s">
        <v>9</v>
      </c>
      <c r="N3" s="1" t="s">
        <v>34</v>
      </c>
      <c r="O3" s="1" t="s">
        <v>5</v>
      </c>
      <c r="P3" s="1" t="s">
        <v>10</v>
      </c>
      <c r="Q3" s="1" t="s">
        <v>33</v>
      </c>
    </row>
    <row r="4" spans="1:17" x14ac:dyDescent="0.25">
      <c r="A4" s="1">
        <v>1</v>
      </c>
      <c r="B4" s="1">
        <v>3</v>
      </c>
      <c r="C4" s="1">
        <v>4</v>
      </c>
      <c r="D4" s="1">
        <v>5</v>
      </c>
      <c r="E4" s="1">
        <v>6</v>
      </c>
      <c r="F4" s="1">
        <v>7</v>
      </c>
      <c r="G4" s="1">
        <v>8</v>
      </c>
      <c r="H4" s="1">
        <v>9</v>
      </c>
      <c r="I4" s="1">
        <v>10</v>
      </c>
      <c r="J4" s="1">
        <v>11</v>
      </c>
      <c r="K4" s="1">
        <v>12</v>
      </c>
      <c r="L4" s="1">
        <v>13</v>
      </c>
      <c r="M4" s="1">
        <v>14</v>
      </c>
      <c r="N4" s="1">
        <v>15</v>
      </c>
      <c r="O4" s="1">
        <v>16</v>
      </c>
      <c r="P4" s="1">
        <v>17</v>
      </c>
      <c r="Q4" s="1">
        <v>18</v>
      </c>
    </row>
    <row r="5" spans="1:17" s="6" customFormat="1" ht="45" x14ac:dyDescent="0.25">
      <c r="A5" s="3">
        <v>1</v>
      </c>
      <c r="B5" s="13" t="s">
        <v>38</v>
      </c>
      <c r="C5" s="3" t="s">
        <v>17</v>
      </c>
      <c r="D5" s="3">
        <v>25</v>
      </c>
      <c r="E5" s="2">
        <v>37.92</v>
      </c>
      <c r="F5" s="2">
        <f t="shared" ref="F5:F7" si="0">E5*D5</f>
        <v>948</v>
      </c>
      <c r="G5" s="5">
        <v>0.08</v>
      </c>
      <c r="H5" s="2">
        <f>E5*1.08</f>
        <v>40.953600000000002</v>
      </c>
      <c r="I5" s="2">
        <f t="shared" ref="I5:I7" si="1">H5*D5</f>
        <v>1023.84</v>
      </c>
      <c r="J5" s="13" t="s">
        <v>38</v>
      </c>
      <c r="K5" s="3" t="s">
        <v>17</v>
      </c>
      <c r="L5" s="20">
        <v>0</v>
      </c>
      <c r="M5" s="21">
        <v>0</v>
      </c>
      <c r="N5" s="2">
        <f t="shared" ref="N5:N7" si="2">M5*L5</f>
        <v>0</v>
      </c>
      <c r="O5" s="12">
        <v>0.08</v>
      </c>
      <c r="P5" s="2">
        <f>M5*1.23</f>
        <v>0</v>
      </c>
      <c r="Q5" s="2">
        <f t="shared" ref="Q5:Q7" si="3">P5*L5</f>
        <v>0</v>
      </c>
    </row>
    <row r="6" spans="1:17" s="6" customFormat="1" ht="45" x14ac:dyDescent="0.25">
      <c r="A6" s="3">
        <v>2</v>
      </c>
      <c r="B6" s="13" t="s">
        <v>39</v>
      </c>
      <c r="C6" s="3" t="s">
        <v>17</v>
      </c>
      <c r="D6" s="3">
        <v>25</v>
      </c>
      <c r="E6" s="2">
        <v>37.92</v>
      </c>
      <c r="F6" s="2">
        <f t="shared" si="0"/>
        <v>948</v>
      </c>
      <c r="G6" s="5">
        <v>0.08</v>
      </c>
      <c r="H6" s="2">
        <f t="shared" ref="H6:H7" si="4">E6*1.08</f>
        <v>40.953600000000002</v>
      </c>
      <c r="I6" s="2">
        <f t="shared" si="1"/>
        <v>1023.84</v>
      </c>
      <c r="J6" s="13" t="s">
        <v>39</v>
      </c>
      <c r="K6" s="3" t="s">
        <v>17</v>
      </c>
      <c r="L6" s="20">
        <v>0</v>
      </c>
      <c r="M6" s="21">
        <v>0</v>
      </c>
      <c r="N6" s="2">
        <f t="shared" si="2"/>
        <v>0</v>
      </c>
      <c r="O6" s="12">
        <v>0.08</v>
      </c>
      <c r="P6" s="2">
        <f t="shared" ref="P6:P7" si="5">M6*1.23</f>
        <v>0</v>
      </c>
      <c r="Q6" s="2">
        <f t="shared" si="3"/>
        <v>0</v>
      </c>
    </row>
    <row r="7" spans="1:17" s="6" customFormat="1" ht="56.25" x14ac:dyDescent="0.25">
      <c r="A7" s="3">
        <v>3</v>
      </c>
      <c r="B7" s="13" t="s">
        <v>40</v>
      </c>
      <c r="C7" s="3" t="s">
        <v>17</v>
      </c>
      <c r="D7" s="3">
        <v>25</v>
      </c>
      <c r="E7" s="2">
        <v>37.92</v>
      </c>
      <c r="F7" s="2">
        <f t="shared" si="0"/>
        <v>948</v>
      </c>
      <c r="G7" s="5">
        <v>0.08</v>
      </c>
      <c r="H7" s="2">
        <f t="shared" si="4"/>
        <v>40.953600000000002</v>
      </c>
      <c r="I7" s="2">
        <f t="shared" si="1"/>
        <v>1023.84</v>
      </c>
      <c r="J7" s="13" t="s">
        <v>40</v>
      </c>
      <c r="K7" s="3" t="s">
        <v>17</v>
      </c>
      <c r="L7" s="20">
        <v>0</v>
      </c>
      <c r="M7" s="21">
        <v>0</v>
      </c>
      <c r="N7" s="2">
        <f t="shared" si="2"/>
        <v>0</v>
      </c>
      <c r="O7" s="12">
        <v>0.08</v>
      </c>
      <c r="P7" s="2">
        <f t="shared" si="5"/>
        <v>0</v>
      </c>
      <c r="Q7" s="2">
        <f t="shared" si="3"/>
        <v>0</v>
      </c>
    </row>
    <row r="8" spans="1:17" s="6" customFormat="1" x14ac:dyDescent="0.25">
      <c r="A8" s="74" t="s">
        <v>6</v>
      </c>
      <c r="B8" s="74"/>
      <c r="C8" s="74"/>
      <c r="D8" s="74"/>
      <c r="E8" s="74"/>
      <c r="F8" s="2">
        <f>D8*E8+SUM(F5:F7)</f>
        <v>2844</v>
      </c>
      <c r="G8" s="75"/>
      <c r="H8" s="75"/>
      <c r="I8" s="2">
        <f>SUM(I5:I7)</f>
        <v>3071.52</v>
      </c>
      <c r="J8" s="74" t="s">
        <v>6</v>
      </c>
      <c r="K8" s="74"/>
      <c r="L8" s="74"/>
      <c r="M8" s="74"/>
      <c r="N8" s="2">
        <f>SUM(N5:N7)</f>
        <v>0</v>
      </c>
      <c r="O8" s="75"/>
      <c r="P8" s="75"/>
      <c r="Q8" s="2">
        <f>SUM(Q5:Q7)</f>
        <v>0</v>
      </c>
    </row>
    <row r="9" spans="1:17" ht="15" customHeight="1" x14ac:dyDescent="0.25">
      <c r="A9" s="85" t="s">
        <v>16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</row>
    <row r="12" spans="1:17" x14ac:dyDescent="0.25"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x14ac:dyDescent="0.25">
      <c r="G13" s="76" t="s">
        <v>8</v>
      </c>
      <c r="H13" s="76"/>
      <c r="I13" s="76"/>
      <c r="J13" s="8"/>
      <c r="K13" s="8"/>
      <c r="L13" s="7"/>
      <c r="M13" s="77"/>
      <c r="N13" s="77"/>
      <c r="O13" s="77"/>
      <c r="P13" s="77"/>
      <c r="Q13" s="77"/>
    </row>
    <row r="14" spans="1:17" x14ac:dyDescent="0.25">
      <c r="G14" s="7"/>
      <c r="H14" s="7"/>
      <c r="I14" s="7"/>
      <c r="J14" s="7"/>
      <c r="K14" s="7"/>
      <c r="L14" s="7"/>
      <c r="M14" s="72" t="s">
        <v>7</v>
      </c>
      <c r="N14" s="72"/>
      <c r="O14" s="72"/>
      <c r="P14" s="72"/>
      <c r="Q14" s="72"/>
    </row>
  </sheetData>
  <mergeCells count="19"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G13:I13"/>
    <mergeCell ref="M13:Q13"/>
    <mergeCell ref="M14:Q14"/>
    <mergeCell ref="J2:Q2"/>
    <mergeCell ref="A8:E8"/>
    <mergeCell ref="G8:H8"/>
    <mergeCell ref="J8:M8"/>
    <mergeCell ref="O8:P8"/>
    <mergeCell ref="A9:Q9"/>
  </mergeCells>
  <pageMargins left="0.70866141732283472" right="0.70866141732283472" top="0.74803149606299213" bottom="0.74803149606299213" header="0.31496062992125984" footer="0.31496062992125984"/>
  <pageSetup paperSize="9" scale="9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Pakiet 1 </vt:lpstr>
      <vt:lpstr>Pakiet 2</vt:lpstr>
      <vt:lpstr>Pakiet 3</vt:lpstr>
      <vt:lpstr>a</vt:lpstr>
      <vt:lpstr>Pakiet 9</vt:lpstr>
      <vt:lpstr>Pakiet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</dc:creator>
  <cp:lastModifiedBy>Agnieszka Gotter</cp:lastModifiedBy>
  <cp:lastPrinted>2023-08-16T08:34:18Z</cp:lastPrinted>
  <dcterms:created xsi:type="dcterms:W3CDTF">2013-08-06T11:48:36Z</dcterms:created>
  <dcterms:modified xsi:type="dcterms:W3CDTF">2023-11-21T10:46:17Z</dcterms:modified>
</cp:coreProperties>
</file>