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nistracja\Zamówienia Publiczne\3.AGNIESZKA\3.AGNIESZKA\2025\SRXV-270-2-AG24 Terapia żywieniowa\SWZ\"/>
    </mc:Choice>
  </mc:AlternateContent>
  <xr:revisionPtr revIDLastSave="0" documentId="13_ncr:1_{1C53B5C0-0B30-4171-BFFB-5E2465BB87F2}" xr6:coauthVersionLast="47" xr6:coauthVersionMax="47" xr10:uidLastSave="{00000000-0000-0000-0000-000000000000}"/>
  <bookViews>
    <workbookView xWindow="2280" yWindow="0" windowWidth="26520" windowHeight="15480" firstSheet="1" activeTab="1" xr2:uid="{00000000-000D-0000-FFFF-FFFF00000000}"/>
  </bookViews>
  <sheets>
    <sheet name="a" sheetId="20" state="hidden" r:id="rId1"/>
    <sheet name="Pakiet 5" sheetId="18" r:id="rId2"/>
    <sheet name="Pakiet 9" sheetId="15" state="hidden" r:id="rId3"/>
    <sheet name="Pakiet 10" sheetId="1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6" l="1"/>
  <c r="Q6" i="16" s="1"/>
  <c r="P7" i="16"/>
  <c r="Q7" i="16" s="1"/>
  <c r="N6" i="16"/>
  <c r="N7" i="16"/>
  <c r="H6" i="16"/>
  <c r="I6" i="16" s="1"/>
  <c r="H7" i="16"/>
  <c r="I7" i="16" s="1"/>
  <c r="F6" i="16"/>
  <c r="F7" i="16"/>
  <c r="P5" i="16"/>
  <c r="P5" i="20" l="1"/>
  <c r="Q5" i="20" s="1"/>
  <c r="N5" i="20"/>
  <c r="H5" i="20"/>
  <c r="I5" i="20" s="1"/>
  <c r="I6" i="20" s="1"/>
  <c r="F5" i="20"/>
  <c r="F6" i="20" s="1"/>
  <c r="N6" i="20"/>
  <c r="Q6" i="20" l="1"/>
  <c r="Q5" i="16" l="1"/>
  <c r="Q8" i="16" s="1"/>
  <c r="N5" i="16"/>
  <c r="N8" i="16" s="1"/>
  <c r="H5" i="16"/>
  <c r="I5" i="16" s="1"/>
  <c r="F5" i="16"/>
  <c r="F8" i="16" s="1"/>
  <c r="I8" i="16" l="1"/>
  <c r="Q6" i="15" l="1"/>
  <c r="R6" i="15" s="1"/>
  <c r="Q7" i="15"/>
  <c r="R7" i="15" s="1"/>
  <c r="Q8" i="15"/>
  <c r="R8" i="15" s="1"/>
  <c r="Q9" i="15"/>
  <c r="R9" i="15" s="1"/>
  <c r="O6" i="15"/>
  <c r="O7" i="15"/>
  <c r="O8" i="15"/>
  <c r="O9" i="15"/>
  <c r="G9" i="15"/>
  <c r="I9" i="15"/>
  <c r="J9" i="15" s="1"/>
  <c r="O5" i="15"/>
  <c r="I7" i="15"/>
  <c r="J7" i="15" s="1"/>
  <c r="G6" i="15"/>
  <c r="G7" i="15"/>
  <c r="I6" i="15"/>
  <c r="J6" i="15" s="1"/>
  <c r="I8" i="15"/>
  <c r="J8" i="15" s="1"/>
  <c r="G8" i="15"/>
  <c r="O10" i="15" l="1"/>
  <c r="Q5" i="15"/>
  <c r="R5" i="15" s="1"/>
  <c r="R10" i="15" s="1"/>
  <c r="I5" i="15"/>
  <c r="J5" i="15" s="1"/>
  <c r="J10" i="15" s="1"/>
  <c r="G5" i="15"/>
  <c r="G10" i="15" s="1"/>
</calcChain>
</file>

<file path=xl/sharedStrings.xml><?xml version="1.0" encoding="utf-8"?>
<sst xmlns="http://schemas.openxmlformats.org/spreadsheetml/2006/main" count="167" uniqueCount="74">
  <si>
    <t>Lp.</t>
  </si>
  <si>
    <t>Przedmiot zamówienia</t>
  </si>
  <si>
    <t>Ilość</t>
  </si>
  <si>
    <t>Wartość całkowita netto pln</t>
  </si>
  <si>
    <t>Wartość całkowita brutto pln</t>
  </si>
  <si>
    <t>VAT</t>
  </si>
  <si>
    <t>SUMA</t>
  </si>
  <si>
    <t>OPRACOWAŁ (podpis i pieczątka)</t>
  </si>
  <si>
    <t>Poznań, dn.</t>
  </si>
  <si>
    <t>Cena jedn. netto PLN</t>
  </si>
  <si>
    <t>Cena jedn. brutto PLN</t>
  </si>
  <si>
    <t>Cena jedn. netto pln</t>
  </si>
  <si>
    <t>Cena jedn. brutto pln</t>
  </si>
  <si>
    <t xml:space="preserve">Opis przedmiotu zamówienia 
</t>
  </si>
  <si>
    <t>Jedn.</t>
  </si>
  <si>
    <t>szt.</t>
  </si>
  <si>
    <t>UWAGA: Nie zamieniać produktów powyższego pakietu do żywienia.</t>
  </si>
  <si>
    <t>op.</t>
  </si>
  <si>
    <t>UWAGA: Nie zamieniać produktów powyższego pakietu.</t>
  </si>
  <si>
    <t>Poniesione koszty na przedmiot zamówienia w ostatnich 18 miesiącach poprzedzających termin złozenia wniosku (wypełnia się tylko gdy dotyczy)</t>
  </si>
  <si>
    <t>Uwaga: Nie zamieniać produktów niniejszego pakietu.</t>
  </si>
  <si>
    <t>G19 długość 15 mm</t>
  </si>
  <si>
    <t>G20 długość 15 mm</t>
  </si>
  <si>
    <t>G20 długość 20 mm</t>
  </si>
  <si>
    <t>G19 długość 20 mm</t>
  </si>
  <si>
    <t>Rozmiar igły i długość kaniuli</t>
  </si>
  <si>
    <t>Igła do portu z elastycznymi skrzydełkami, o łyżeczkowatym szlifie ostrza, odporna na działanie ciśnienia do 22,4 bar stosowana do długotrwałych infuzji i do podania środka kontrastującego pod wysokim ciśnieniem, nie powodująca powstania w membranie otworu. Igła musi być zaopatrzona w dren bez PCV z zaciskiem zamykającym, długość drenu od igły do łącznika: 200 mm (+/- 10 mm) Igła nie może zawierać lateksu i DEHP. Igły pakowane w opakowanie zbiorcze po 15 sztuk.</t>
  </si>
  <si>
    <t>Surecan 04448286 G19/15</t>
  </si>
  <si>
    <t>Surecan 04448332 G20/15</t>
  </si>
  <si>
    <t>Surecan 04448340 G20/20</t>
  </si>
  <si>
    <t>Surecan 04448294 G19/20</t>
  </si>
  <si>
    <t>G22 długość 12 mm</t>
  </si>
  <si>
    <t>Supliven koncentrat do sporządzania roztworu do infuzji Opakowanie: 20 ampułek po 10 ml</t>
  </si>
  <si>
    <t>Supliven 20 ampułek po 10 ml</t>
  </si>
  <si>
    <t>Wartość całkowita brutto PLN</t>
  </si>
  <si>
    <t>Wartość całkowita netto PLN</t>
  </si>
  <si>
    <t>Pakiet 4 Preparaty niezbędne do aktywacji worków żywieniowych II</t>
  </si>
  <si>
    <t>Pakiet 9 Igły do portów</t>
  </si>
  <si>
    <t>Pakiet nr 10 Żywność specjalnego przeznaczenia medycznego stosowana w rekonwalescencji</t>
  </si>
  <si>
    <t>Recomed Protein Opakowanie zawiera 4 saszetki po 100 g smak krem dyniowy</t>
  </si>
  <si>
    <t>Recomed Protein Opakowanie zawiera 4 saszetki po 100 g smak krem koperkowy</t>
  </si>
  <si>
    <t>Recomed Protein Opakowanie zawiera 4 saszetki po 100 g smak krem pomidorowo-paprykowy</t>
  </si>
  <si>
    <t>bez umowy</t>
  </si>
  <si>
    <t>Surecan 4448375 G22/12</t>
  </si>
  <si>
    <t>Cena jednostkowa netto PLN</t>
  </si>
  <si>
    <t>Cena jednostkowa brutto PLN</t>
  </si>
  <si>
    <t>Stawka VAT %</t>
  </si>
  <si>
    <t xml:space="preserve">Opis przedmiotu zamówienia </t>
  </si>
  <si>
    <t>Oferowana j. miary</t>
  </si>
  <si>
    <t>Nazwa produktu / Kod EAN / Producent</t>
  </si>
  <si>
    <t>Nazwa handlowa oferowanego produktu (postać, ilość dawek)</t>
  </si>
  <si>
    <t>Jednostka  miary</t>
  </si>
  <si>
    <t>Załącznik nr 2 do SWZ - Formularz asortymentowo-cenowy                                                        nr ref.: SR/XV-270-2-AG/25</t>
  </si>
  <si>
    <t>Dieta doustna do przedoperacyjnego postępowania dietetycznego u pacjentów poddawanych planowanym zabiegom chirurgicznym.  Klarowny, węglowodanowy, niegazowany produkt , o wartości energetycznej 0,5 kcal/ml. Smak cytrynowy. Opakowanie: 4 butelki po 200ml</t>
  </si>
  <si>
    <t>Dietetyczny środek spożywczy do postępowania dietetycznego w hipoproteinemii. Produkt wysokobiałkowy o smaku neutralnym /energia 1560kJ/368kcal/ puszka 225g</t>
  </si>
  <si>
    <t>Dieta peptydowa, kompletna pod względem odżywczym normokaloryczna, bezresztkowa, klinicznie wolna od laktozy,
której źródło węglowodanów stanowią maltodekstryny, peptydowa 4g białka/100 ml z serwatki (mieszanina wolnych
aminokwasów i krótkołańcuchowych peptydów), niskotłuszczowa - 1,7 g/100ml (tłuszcz obecny w postaci oleju roślinnego
i średniołańcuchowych trójglicerydów - MCT), o osmolarności 455 mosmol/l, w opakowaniu o pojemności 500 ml, butelka</t>
  </si>
  <si>
    <t>Dieta kompletna dla krytycznie chorych pacjentów, polimeryczna, hiperkaloryczna 1,28kcal/ml. Zawierająca 7,5g/100ml białka (mieszanina kazeiny, serwatki, grochu i soi),bogatoresztkowa - błonnik 1,5g/100ml  1,6g/100ml kwasu glutaminowego oraz argininę . Osmolarność nie wyższa niż 270mOsm/l. Opakowanie 500ml</t>
  </si>
  <si>
    <t>Dieta kompletna pod względem odżywczym, wysokobiałkowa, zawartość białka 10g/100ml (serwatka, kazeina, groch, soja), węglowodany 10,4g/100ml, tłuszcze 4,9g/100ml, hiperkaloryczna (1,26kcal/ml), bezresztkowa, wolna od laktozy (&lt;0,025g/100ml), % energii z białka 32%, węglowodanów 33%, tłuszczu 35%, o osmolarności 275 mOsmol/l, w opakowaniu 500ml</t>
  </si>
  <si>
    <t>Dieta kompletna pod względem odżywczym o smaku waniliowym, normalizująca glikemię o niskim indeksie glikemicznym, hiperkaloryczna (1,5 kcal/ml), bogatobiałkowa (powyżej 20% energii z białka), oparta na mieszaninie białek sojowego i kazieiny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w opakowaniu o objętości 1000 ml, dieta do podaży przez zgłębnik, butelka 1000 ML</t>
  </si>
  <si>
    <t>Dieta kompletna pod względem odżywczym normalizująca glikemię, normokaloryczna (1-1,1kcal/ml), zawartość: białka 4-4,5g/100ml (16-18% En; źródło: białko sojowe), węglowodanów 9,5-10g/100ml (max. 41% En) tłuszczów 4-4,5g/100ml (max 38% En), zawierająca 6 rodzajów błonnika 1,5 g/100ml (min. 3% En) i 6 naturalnych karotenoidów (0,2mg/100ml), klinicznie wolna od laktozy (0,006g/ 100ml), o osmolarności max. 300 mOsm/l., w opakowaniu 1000 ML</t>
  </si>
  <si>
    <t>Dieta kompletna pod względem odżywczym, normokaloryczna (1,04 kcal/ml) ,wspomagająca leczenie ran i odleżyn, bogatoresztkowa, oparta na białku kazeinowym i sojowym, klinicznie wolna do laktozy, z zawartością argininy 0,85 g/ 100 ml , glutaminy 0,96 g/ 100 ml , % energii z: białka-22 %, węglowodanów- 47 %, tłuszczów-28 %, błonnika- 3%, o
osmolarności 315 mosmol/l, w opakowaniu o pojemności 1000 ml, butelka</t>
  </si>
  <si>
    <t>Dieta w płynie do podaży doustnej dla pacjentów z chorobą nowotworową, zawierająca składnik immunomodulujący (kwasy tłuszczowe omega-3: EPA 880 mg/100ml i DHA 585 mg/100ml) oraz witaminę D 7,85 μg/100ml, hiperkaloryczna (2,45 kcal/ml), zawartość białka min. 14,6 g/100 ml, bezresztkowa, bezglutenowa, osmolarność 570 mOsmol/l. Ze wskazaniem dla pacjentów z chorobą nowotworową z niedożywieniem lub ryzykiem niedożywienia z nią związanym, szczególnie w przypadku nowotworów, w których ryzyko niedożywienia jest największe m.in.: nowotwory głowy i szyi, płuca, jelita grubego, żołądka, trzustki. W dwóch smakach: truskawkowo-malinowy i mango-brzoskwinia. Opakowanie 4x125ml</t>
  </si>
  <si>
    <t>Dieta kompletna w płynie dla pacjentów z chorobą nowotworową, polimeryczna, hiperkaloryczna (2,45 kcal/ml), zawartość białka min. 14,6 g/100 ml, 24% energii z białka,  źródłem białka są kazeina i serwatka, do podaży doustnej, bezresztkowa, bezglutenowa, w opakowaniu 4 x 125 ml, o osmolarności 570 mOsmol/l, w różnych smakach</t>
  </si>
  <si>
    <t>Dieta doustna  do postępowaina dietetycznego w niedożywieniu związanym z chorobą, u pacjentów wymagających ograniczenia podaży tłuszczu. Produkt wysokoenergetyczny (150kcal/100ml), bezglutenowy, nie zawiera laktozy, nie zawiera tłuszczu (0g/100ml). Smak truskawkowy. Opakowanie: 4 butelki po 200ml</t>
  </si>
  <si>
    <t>Dieta doustna  do postępowaina dietetycznego w niedożywieniu związanym z chorobą, u pacjentów wymagających ograniczenia podaży tłuszczu. Produkt wysokoenergetyczny (150kcal/100ml), bezglutenowy, nie zawiera laktozy, nie zawiera tłuszczu (0g/100ml). Smak jabłkowy. Opakowanie: 4 butelki po 200ml</t>
  </si>
  <si>
    <t>Dieta wspomagająca leczenie odleżyn i ran, kompletna, bezresztkowa, hiperkaloryczna (1,24kcal/ml), bezglutenowa, zawierająca argininę przyspieszającą gojenie ran, zwiększona zawartość przeciwutleniaczy ( wit C i E, karotenoidów,cynku), zawartość białka 8,8 g /100ml,o niskiej zawartości tłuszczu- 3,5g / 100ml, węglowodany 14,2 g/100ml, 28 % energii z białka, 46 % energii z węglowodanów, 26 % energii z tłuszczy, o osmolarności min. 500 mOsmol/l opakowanie 4x 200 ml, smak waniliowy</t>
  </si>
  <si>
    <t>Dieta kompletna, hiperkaloryczna (2,4 kcal/ml) o zawartości białka 9,6g/100ml, dieta do podaży doustnej o smaku
waniliowym, dieta bezresztkowa, bezglutenowa w opakowaniu 4x125 ml, o osmolarności 790 mOsmol/l.</t>
  </si>
  <si>
    <t>Dieta kompletna, hiperkaloryczna (2,4 kcal/ml) o zawartości białka 9,6g/100ml, dieta do podaży doustnej o smaku
truskawkowym, dieta bezresztkowa, bezglutenowa w opakowaniu 4x125 ml, o osmolarności 790 mOsmol/l</t>
  </si>
  <si>
    <t>Dieta kompletna, hiperkaloryczna (2,4 kcal/ml) o zawartości białka 9,6g/100ml, dieta do podaży doustnej o smaku
owoców leśnych, dieta bezresztkowa, bezglutenowa w opakowaniu 4x125 ml, o osmolarności 790 mOsmol/l.</t>
  </si>
  <si>
    <t>Dieta kompletna, hiperkaloryczna (2,4 kcal/ml) o zawartości białka 9,4g/100ml, dieta do podaży doustnej o smaku
czekoladowym, dieta bezresztkowa (zawartość błonnika poniżej 0,5g/100ml), bezglutenowa w opakowaniu 4x125 ml, o
osmolarności 730 mOsmol/l</t>
  </si>
  <si>
    <t>Dieta kompletna, hiperkaloryczna (2,4 kcal/ml) o zawartości białka 9,4g/100ml, dieta do podaży doustnej o smaku
neutralnym, dieta bezresztkowa (zawartość błonnika poniżej 0,5g/100ml), bezglutenowa w opakowaniu 4x125 ml, o
osmolarności 730 mOsmol/l</t>
  </si>
  <si>
    <t>Dieta normalizująca glikemię,kompletna, normokaloryczna (1,04 kcal/ml) skąd sprzyjający utrzymaniu niskiej glikemii, nie
zawiera sacharozy, zwiększona zawartość przeciwutleniaczy (wit C i E, karotenoidów, selenu), zwiększona zawartość
witamin z grupy B odpowiadających za metabolizm węglowodanów,zawierająca unikalną mieszankę błonnika (błonnik w odpowiednich proporcjach włókien rozpuszczlanych i nierozpuszczalnych) regulującą pracę jelit, bezglutenowa, zawartośc białka 4,9g/100ml, węglowodany 11,5 g/100ml, 19 % energii z białka, o osmolarności 365
mOsmol/l, opakowanie 4 x 200 ml, smak waniliowy</t>
  </si>
  <si>
    <t>Dieta normalizująca glikemię,kompletna, normokaloryczna (1,04 kcal/ml) skąd sprzyjający utrzymaniu niskiej glikemii, nie
zawiera sacharozy, zwiększona zawartość przeciwutleniaczy (wit C i E, karotenoidów, selenu), zwiększona zawartość witamin z grupy B odpowiadających za metabolizm węglowodanów,zawierająca unikalną mieszankę błonnika (błonnik w odpowiednich proporcjach włókien rozpuszczlanych i nierozpuszczalnych) regulującą pracę jelit,
bezglutenowa, zawartośc białka 4,9g/100ml, węglowodany 11,5 g/100ml, 19 % energii z białka, o osmolarności 365
mOsmol/l, opakowanie 4 x 200 ml, smak: truskawkowy</t>
  </si>
  <si>
    <r>
      <rPr>
        <b/>
        <sz val="11"/>
        <color rgb="FFFF0000"/>
        <rFont val="Arial"/>
        <family val="2"/>
        <charset val="238"/>
      </rPr>
      <t>POPRAWIONY</t>
    </r>
    <r>
      <rPr>
        <b/>
        <sz val="11"/>
        <color theme="1"/>
        <rFont val="Arial"/>
        <family val="2"/>
        <charset val="238"/>
      </rPr>
      <t xml:space="preserve"> Pakiet nr 5  - Produkty płynne doustne i dojelitowe do żywienia medycznego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</si>
</sst>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/>
    <xf numFmtId="0" fontId="4" fillId="0" borderId="0"/>
  </cellStyleXfs>
  <cellXfs count="7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/>
    <xf numFmtId="0" fontId="1" fillId="0" borderId="4" xfId="0" applyFont="1" applyBorder="1"/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12" fillId="4" borderId="13" xfId="0" applyFont="1" applyFill="1" applyBorder="1" applyAlignment="1">
      <alignment horizontal="right" vertical="center" wrapText="1"/>
    </xf>
    <xf numFmtId="0" fontId="12" fillId="4" borderId="14" xfId="0" applyFont="1" applyFill="1" applyBorder="1" applyAlignment="1">
      <alignment horizontal="right" vertical="center" wrapText="1"/>
    </xf>
    <xf numFmtId="0" fontId="12" fillId="4" borderId="15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">
    <cellStyle name="Normalny" xfId="0" builtinId="0"/>
    <cellStyle name="Normalny 2" xfId="2" xr:uid="{00000000-0005-0000-0000-000001000000}"/>
    <cellStyle name="Normalny 3" xfId="3" xr:uid="{00000000-0005-0000-0000-000002000000}"/>
    <cellStyle name="Normalny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Q9"/>
  <sheetViews>
    <sheetView workbookViewId="0">
      <selection activeCell="F21" sqref="F21"/>
    </sheetView>
  </sheetViews>
  <sheetFormatPr defaultColWidth="8.85546875" defaultRowHeight="15" x14ac:dyDescent="0.25"/>
  <cols>
    <col min="1" max="1" width="4" customWidth="1"/>
    <col min="2" max="2" width="28.7109375" customWidth="1"/>
    <col min="3" max="3" width="4.85546875" customWidth="1"/>
    <col min="4" max="4" width="5.140625" customWidth="1"/>
    <col min="5" max="5" width="6.7109375" customWidth="1"/>
    <col min="6" max="6" width="10.140625" customWidth="1"/>
    <col min="7" max="7" width="4.28515625" customWidth="1"/>
    <col min="8" max="8" width="6.42578125" customWidth="1"/>
    <col min="9" max="9" width="10.28515625" customWidth="1"/>
    <col min="10" max="10" width="13.42578125" customWidth="1"/>
    <col min="11" max="11" width="4.7109375" customWidth="1"/>
    <col min="12" max="12" width="5.28515625" customWidth="1"/>
    <col min="13" max="13" width="7.42578125" customWidth="1"/>
    <col min="14" max="14" width="9.28515625" customWidth="1"/>
    <col min="15" max="15" width="4" customWidth="1"/>
    <col min="16" max="16" width="6.7109375" customWidth="1"/>
    <col min="17" max="17" width="10.28515625" customWidth="1"/>
  </cols>
  <sheetData>
    <row r="1" spans="1:17" ht="18" customHeight="1" x14ac:dyDescent="0.25">
      <c r="A1" s="52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s="4" customFormat="1" ht="29.25" customHeight="1" x14ac:dyDescent="0.25">
      <c r="A2" s="47" t="s">
        <v>0</v>
      </c>
      <c r="B2" s="47" t="s">
        <v>13</v>
      </c>
      <c r="C2" s="47" t="s">
        <v>14</v>
      </c>
      <c r="D2" s="47" t="s">
        <v>2</v>
      </c>
      <c r="E2" s="47" t="s">
        <v>9</v>
      </c>
      <c r="F2" s="47" t="s">
        <v>3</v>
      </c>
      <c r="G2" s="47" t="s">
        <v>5</v>
      </c>
      <c r="H2" s="47" t="s">
        <v>10</v>
      </c>
      <c r="I2" s="47" t="s">
        <v>4</v>
      </c>
      <c r="J2" s="47" t="s">
        <v>19</v>
      </c>
      <c r="K2" s="47"/>
      <c r="L2" s="47"/>
      <c r="M2" s="47"/>
      <c r="N2" s="47"/>
      <c r="O2" s="47"/>
      <c r="P2" s="47"/>
      <c r="Q2" s="47"/>
    </row>
    <row r="3" spans="1:17" ht="45" x14ac:dyDescent="0.25">
      <c r="A3" s="47"/>
      <c r="B3" s="47"/>
      <c r="C3" s="47"/>
      <c r="D3" s="47"/>
      <c r="E3" s="47"/>
      <c r="F3" s="47"/>
      <c r="G3" s="47"/>
      <c r="H3" s="47"/>
      <c r="I3" s="47"/>
      <c r="J3" s="1" t="s">
        <v>1</v>
      </c>
      <c r="K3" s="1" t="s">
        <v>14</v>
      </c>
      <c r="L3" s="1" t="s">
        <v>2</v>
      </c>
      <c r="M3" s="1" t="s">
        <v>11</v>
      </c>
      <c r="N3" s="1" t="s">
        <v>3</v>
      </c>
      <c r="O3" s="1" t="s">
        <v>5</v>
      </c>
      <c r="P3" s="1" t="s">
        <v>12</v>
      </c>
      <c r="Q3" s="1" t="s">
        <v>4</v>
      </c>
    </row>
    <row r="4" spans="1:17" ht="14.25" customHeight="1" x14ac:dyDescent="0.25">
      <c r="A4" s="1">
        <v>1</v>
      </c>
      <c r="B4" s="1">
        <v>3</v>
      </c>
      <c r="C4" s="1">
        <v>4</v>
      </c>
      <c r="D4" s="1">
        <v>5</v>
      </c>
      <c r="E4" s="1">
        <v>6</v>
      </c>
      <c r="F4" s="1">
        <v>7</v>
      </c>
      <c r="G4" s="1">
        <v>8</v>
      </c>
      <c r="H4" s="1">
        <v>9</v>
      </c>
      <c r="I4" s="1">
        <v>10</v>
      </c>
      <c r="J4" s="1">
        <v>11</v>
      </c>
      <c r="K4" s="1">
        <v>12</v>
      </c>
      <c r="L4" s="1">
        <v>13</v>
      </c>
      <c r="M4" s="1">
        <v>14</v>
      </c>
      <c r="N4" s="1">
        <v>15</v>
      </c>
      <c r="O4" s="1">
        <v>16</v>
      </c>
      <c r="P4" s="1">
        <v>17</v>
      </c>
      <c r="Q4" s="1">
        <v>18</v>
      </c>
    </row>
    <row r="5" spans="1:17" s="6" customFormat="1" ht="51" x14ac:dyDescent="0.25">
      <c r="A5" s="3">
        <v>1</v>
      </c>
      <c r="B5" s="13" t="s">
        <v>32</v>
      </c>
      <c r="C5" s="3" t="s">
        <v>17</v>
      </c>
      <c r="D5" s="21">
        <v>50</v>
      </c>
      <c r="E5" s="2">
        <v>134.19999999999999</v>
      </c>
      <c r="F5" s="2">
        <f t="shared" ref="F5" si="0">E5*D5</f>
        <v>6709.9999999999991</v>
      </c>
      <c r="G5" s="5">
        <v>0.08</v>
      </c>
      <c r="H5" s="2">
        <f t="shared" ref="H5" si="1">E5*1.08</f>
        <v>144.93600000000001</v>
      </c>
      <c r="I5" s="2">
        <f t="shared" ref="I5" si="2">H5*D5</f>
        <v>7246.8</v>
      </c>
      <c r="J5" s="13" t="s">
        <v>33</v>
      </c>
      <c r="K5" s="3" t="s">
        <v>17</v>
      </c>
      <c r="L5" s="21">
        <v>18</v>
      </c>
      <c r="M5" s="22">
        <v>144.94</v>
      </c>
      <c r="N5" s="2">
        <f t="shared" ref="N5" si="3">M5*L5</f>
        <v>2608.92</v>
      </c>
      <c r="O5" s="5">
        <v>0.08</v>
      </c>
      <c r="P5" s="2">
        <f t="shared" ref="P5" si="4">M5*1.08</f>
        <v>156.5352</v>
      </c>
      <c r="Q5" s="2">
        <f t="shared" ref="Q5" si="5">P5*L5</f>
        <v>2817.6336000000001</v>
      </c>
    </row>
    <row r="6" spans="1:17" s="6" customFormat="1" x14ac:dyDescent="0.25">
      <c r="A6" s="48"/>
      <c r="B6" s="48"/>
      <c r="C6" s="48"/>
      <c r="D6" s="48"/>
      <c r="E6" s="48"/>
      <c r="F6" s="14">
        <f>D6*E6+SUM(F5:F5)</f>
        <v>6709.9999999999991</v>
      </c>
      <c r="G6" s="49"/>
      <c r="H6" s="49"/>
      <c r="I6" s="14">
        <f>SUM(I5:I5)</f>
        <v>7246.8</v>
      </c>
      <c r="J6" s="48" t="s">
        <v>6</v>
      </c>
      <c r="K6" s="48"/>
      <c r="L6" s="48"/>
      <c r="M6" s="48"/>
      <c r="N6" s="14">
        <f>SUM(N5:N5)</f>
        <v>2608.92</v>
      </c>
      <c r="O6" s="49"/>
      <c r="P6" s="49"/>
      <c r="Q6" s="14">
        <f>SUM(Q5:Q5)</f>
        <v>2817.6336000000001</v>
      </c>
    </row>
    <row r="7" spans="1:17" x14ac:dyDescent="0.25">
      <c r="B7" t="s">
        <v>20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G8" s="50" t="s">
        <v>8</v>
      </c>
      <c r="H8" s="50"/>
      <c r="I8" s="50"/>
      <c r="J8" s="8"/>
      <c r="K8" s="8"/>
      <c r="L8" s="7"/>
      <c r="M8" s="51"/>
      <c r="N8" s="51"/>
      <c r="O8" s="51"/>
      <c r="P8" s="51"/>
      <c r="Q8" s="51"/>
    </row>
    <row r="9" spans="1:17" x14ac:dyDescent="0.25">
      <c r="G9" s="7"/>
      <c r="H9" s="7"/>
      <c r="I9" s="7"/>
      <c r="J9" s="7"/>
      <c r="K9" s="7"/>
      <c r="L9" s="7"/>
      <c r="M9" s="46" t="s">
        <v>7</v>
      </c>
      <c r="N9" s="46"/>
      <c r="O9" s="46"/>
      <c r="P9" s="46"/>
      <c r="Q9" s="46"/>
    </row>
  </sheetData>
  <mergeCells count="18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9:Q9"/>
    <mergeCell ref="J2:Q2"/>
    <mergeCell ref="A6:E6"/>
    <mergeCell ref="G6:H6"/>
    <mergeCell ref="J6:M6"/>
    <mergeCell ref="O6:P6"/>
    <mergeCell ref="G8:I8"/>
    <mergeCell ref="M8:Q8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L32"/>
  <sheetViews>
    <sheetView tabSelected="1" zoomScaleNormal="100" workbookViewId="0">
      <selection activeCell="I17" sqref="I17"/>
    </sheetView>
  </sheetViews>
  <sheetFormatPr defaultColWidth="8.85546875" defaultRowHeight="15" x14ac:dyDescent="0.25"/>
  <cols>
    <col min="1" max="1" width="3.5703125" customWidth="1"/>
    <col min="2" max="2" width="33.85546875" customWidth="1"/>
    <col min="3" max="3" width="10" customWidth="1"/>
    <col min="4" max="4" width="6.5703125" customWidth="1"/>
    <col min="5" max="5" width="21.7109375" customWidth="1"/>
    <col min="6" max="7" width="13.5703125" customWidth="1"/>
    <col min="8" max="8" width="13.28515625" customWidth="1"/>
    <col min="9" max="9" width="13.85546875" customWidth="1"/>
    <col min="10" max="10" width="10.28515625" customWidth="1"/>
    <col min="11" max="11" width="11.7109375" customWidth="1"/>
    <col min="12" max="12" width="13.28515625" customWidth="1"/>
  </cols>
  <sheetData>
    <row r="1" spans="1:12" ht="18" customHeight="1" thickBot="1" x14ac:dyDescent="0.3">
      <c r="A1" s="37" t="s">
        <v>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ht="18.75" customHeight="1" thickBot="1" x14ac:dyDescent="0.3">
      <c r="A2" s="37" t="s">
        <v>73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s="4" customFormat="1" ht="29.25" customHeight="1" x14ac:dyDescent="0.25">
      <c r="A3" s="60" t="s">
        <v>0</v>
      </c>
      <c r="B3" s="44" t="s">
        <v>47</v>
      </c>
      <c r="C3" s="44" t="s">
        <v>51</v>
      </c>
      <c r="D3" s="44" t="s">
        <v>2</v>
      </c>
      <c r="E3" s="40" t="s">
        <v>50</v>
      </c>
      <c r="F3" s="40" t="s">
        <v>49</v>
      </c>
      <c r="G3" s="40" t="s">
        <v>48</v>
      </c>
      <c r="H3" s="44" t="s">
        <v>44</v>
      </c>
      <c r="I3" s="40" t="s">
        <v>45</v>
      </c>
      <c r="J3" s="40" t="s">
        <v>46</v>
      </c>
      <c r="K3" s="44" t="s">
        <v>35</v>
      </c>
      <c r="L3" s="62" t="s">
        <v>34</v>
      </c>
    </row>
    <row r="4" spans="1:12" ht="18" customHeight="1" thickBot="1" x14ac:dyDescent="0.3">
      <c r="A4" s="61"/>
      <c r="B4" s="45"/>
      <c r="C4" s="45"/>
      <c r="D4" s="45"/>
      <c r="E4" s="41"/>
      <c r="F4" s="41"/>
      <c r="G4" s="41"/>
      <c r="H4" s="45"/>
      <c r="I4" s="41"/>
      <c r="J4" s="41"/>
      <c r="K4" s="45"/>
      <c r="L4" s="63"/>
    </row>
    <row r="5" spans="1:12" ht="14.25" customHeight="1" thickBot="1" x14ac:dyDescent="0.3">
      <c r="A5" s="26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8">
        <v>12</v>
      </c>
    </row>
    <row r="6" spans="1:12" s="6" customFormat="1" ht="216" customHeight="1" x14ac:dyDescent="0.25">
      <c r="A6" s="30">
        <v>1</v>
      </c>
      <c r="B6" s="34" t="s">
        <v>72</v>
      </c>
      <c r="C6" s="31" t="s">
        <v>17</v>
      </c>
      <c r="D6" s="31">
        <v>50</v>
      </c>
      <c r="E6" s="31"/>
      <c r="F6" s="31"/>
      <c r="G6" s="31"/>
      <c r="H6" s="31"/>
      <c r="I6" s="31"/>
      <c r="J6" s="31"/>
      <c r="K6" s="31"/>
      <c r="L6" s="32"/>
    </row>
    <row r="7" spans="1:12" s="6" customFormat="1" ht="228" x14ac:dyDescent="0.25">
      <c r="A7" s="33">
        <v>2</v>
      </c>
      <c r="B7" s="10" t="s">
        <v>71</v>
      </c>
      <c r="C7" s="24" t="s">
        <v>17</v>
      </c>
      <c r="D7" s="24">
        <v>80</v>
      </c>
      <c r="E7" s="24"/>
      <c r="F7" s="24"/>
      <c r="G7" s="24"/>
      <c r="H7" s="24"/>
      <c r="I7" s="24"/>
      <c r="J7" s="24"/>
      <c r="K7" s="24"/>
      <c r="L7" s="25"/>
    </row>
    <row r="8" spans="1:12" s="6" customFormat="1" ht="94.5" customHeight="1" x14ac:dyDescent="0.25">
      <c r="A8" s="33">
        <v>3</v>
      </c>
      <c r="B8" s="10" t="s">
        <v>70</v>
      </c>
      <c r="C8" s="24" t="s">
        <v>17</v>
      </c>
      <c r="D8" s="24">
        <v>40</v>
      </c>
      <c r="E8" s="24"/>
      <c r="F8" s="24"/>
      <c r="G8" s="24"/>
      <c r="H8" s="24"/>
      <c r="I8" s="24"/>
      <c r="J8" s="24"/>
      <c r="K8" s="24"/>
      <c r="L8" s="25"/>
    </row>
    <row r="9" spans="1:12" s="6" customFormat="1" ht="93" customHeight="1" x14ac:dyDescent="0.25">
      <c r="A9" s="33">
        <v>4</v>
      </c>
      <c r="B9" s="10" t="s">
        <v>69</v>
      </c>
      <c r="C9" s="24" t="s">
        <v>17</v>
      </c>
      <c r="D9" s="24">
        <v>20</v>
      </c>
      <c r="E9" s="24"/>
      <c r="F9" s="24"/>
      <c r="G9" s="24"/>
      <c r="H9" s="24"/>
      <c r="I9" s="24"/>
      <c r="J9" s="24"/>
      <c r="K9" s="24"/>
      <c r="L9" s="25"/>
    </row>
    <row r="10" spans="1:12" s="6" customFormat="1" ht="82.5" customHeight="1" x14ac:dyDescent="0.25">
      <c r="A10" s="33">
        <v>5</v>
      </c>
      <c r="B10" s="10" t="s">
        <v>68</v>
      </c>
      <c r="C10" s="24" t="s">
        <v>17</v>
      </c>
      <c r="D10" s="24">
        <v>20</v>
      </c>
      <c r="E10" s="24"/>
      <c r="F10" s="24"/>
      <c r="G10" s="24"/>
      <c r="H10" s="24"/>
      <c r="I10" s="24"/>
      <c r="J10" s="24"/>
      <c r="K10" s="24"/>
      <c r="L10" s="25"/>
    </row>
    <row r="11" spans="1:12" s="6" customFormat="1" ht="78.75" customHeight="1" x14ac:dyDescent="0.25">
      <c r="A11" s="33">
        <v>6</v>
      </c>
      <c r="B11" s="10" t="s">
        <v>67</v>
      </c>
      <c r="C11" s="24" t="s">
        <v>17</v>
      </c>
      <c r="D11" s="24">
        <v>80</v>
      </c>
      <c r="E11" s="24"/>
      <c r="F11" s="24"/>
      <c r="G11" s="24"/>
      <c r="H11" s="24"/>
      <c r="I11" s="24"/>
      <c r="J11" s="24"/>
      <c r="K11" s="24"/>
      <c r="L11" s="25"/>
    </row>
    <row r="12" spans="1:12" s="6" customFormat="1" ht="90" customHeight="1" x14ac:dyDescent="0.25">
      <c r="A12" s="33">
        <v>7</v>
      </c>
      <c r="B12" s="10" t="s">
        <v>66</v>
      </c>
      <c r="C12" s="24" t="s">
        <v>17</v>
      </c>
      <c r="D12" s="24">
        <v>80</v>
      </c>
      <c r="E12" s="24"/>
      <c r="F12" s="24"/>
      <c r="G12" s="24"/>
      <c r="H12" s="24"/>
      <c r="I12" s="24"/>
      <c r="J12" s="24"/>
      <c r="K12" s="24"/>
      <c r="L12" s="25"/>
    </row>
    <row r="13" spans="1:12" s="6" customFormat="1" ht="189" customHeight="1" x14ac:dyDescent="0.25">
      <c r="A13" s="33">
        <v>8</v>
      </c>
      <c r="B13" s="10" t="s">
        <v>65</v>
      </c>
      <c r="C13" s="24" t="s">
        <v>17</v>
      </c>
      <c r="D13" s="24">
        <v>1000</v>
      </c>
      <c r="E13" s="24"/>
      <c r="F13" s="24"/>
      <c r="G13" s="24"/>
      <c r="H13" s="24"/>
      <c r="I13" s="24"/>
      <c r="J13" s="24"/>
      <c r="K13" s="24"/>
      <c r="L13" s="25"/>
    </row>
    <row r="14" spans="1:12" s="6" customFormat="1" ht="108.75" customHeight="1" x14ac:dyDescent="0.25">
      <c r="A14" s="33">
        <v>9</v>
      </c>
      <c r="B14" s="10" t="s">
        <v>64</v>
      </c>
      <c r="C14" s="24" t="s">
        <v>17</v>
      </c>
      <c r="D14" s="24">
        <v>40</v>
      </c>
      <c r="E14" s="24"/>
      <c r="F14" s="24"/>
      <c r="G14" s="24"/>
      <c r="H14" s="24"/>
      <c r="I14" s="24"/>
      <c r="J14" s="24"/>
      <c r="K14" s="24"/>
      <c r="L14" s="25"/>
    </row>
    <row r="15" spans="1:12" s="6" customFormat="1" ht="114.75" customHeight="1" x14ac:dyDescent="0.25">
      <c r="A15" s="33">
        <v>10</v>
      </c>
      <c r="B15" s="10" t="s">
        <v>63</v>
      </c>
      <c r="C15" s="24" t="s">
        <v>17</v>
      </c>
      <c r="D15" s="24">
        <v>20</v>
      </c>
      <c r="E15" s="24"/>
      <c r="F15" s="24"/>
      <c r="G15" s="24"/>
      <c r="H15" s="24"/>
      <c r="I15" s="24"/>
      <c r="J15" s="24"/>
      <c r="K15" s="24"/>
      <c r="L15" s="25"/>
    </row>
    <row r="16" spans="1:12" s="6" customFormat="1" ht="123.75" customHeight="1" x14ac:dyDescent="0.25">
      <c r="A16" s="33">
        <v>11</v>
      </c>
      <c r="B16" s="10" t="s">
        <v>62</v>
      </c>
      <c r="C16" s="24" t="s">
        <v>17</v>
      </c>
      <c r="D16" s="24">
        <v>400</v>
      </c>
      <c r="E16" s="24"/>
      <c r="F16" s="24"/>
      <c r="G16" s="24"/>
      <c r="H16" s="24"/>
      <c r="I16" s="24"/>
      <c r="J16" s="24"/>
      <c r="K16" s="24"/>
      <c r="L16" s="25"/>
    </row>
    <row r="17" spans="1:12" s="6" customFormat="1" ht="240" x14ac:dyDescent="0.25">
      <c r="A17" s="33">
        <v>12</v>
      </c>
      <c r="B17" s="15" t="s">
        <v>61</v>
      </c>
      <c r="C17" s="72" t="s">
        <v>17</v>
      </c>
      <c r="D17" s="24">
        <v>10</v>
      </c>
      <c r="E17" s="24"/>
      <c r="F17" s="24"/>
      <c r="G17" s="24"/>
      <c r="H17" s="24"/>
      <c r="I17" s="24"/>
      <c r="J17" s="24"/>
      <c r="K17" s="24"/>
      <c r="L17" s="25"/>
    </row>
    <row r="18" spans="1:12" s="6" customFormat="1" ht="156" x14ac:dyDescent="0.25">
      <c r="A18" s="33">
        <v>13</v>
      </c>
      <c r="B18" s="10" t="s">
        <v>60</v>
      </c>
      <c r="C18" s="24" t="s">
        <v>15</v>
      </c>
      <c r="D18" s="24">
        <v>240</v>
      </c>
      <c r="E18" s="24"/>
      <c r="F18" s="24"/>
      <c r="G18" s="24"/>
      <c r="H18" s="24"/>
      <c r="I18" s="24"/>
      <c r="J18" s="24"/>
      <c r="K18" s="24"/>
      <c r="L18" s="35"/>
    </row>
    <row r="19" spans="1:12" s="6" customFormat="1" ht="168" x14ac:dyDescent="0.25">
      <c r="A19" s="33">
        <v>14</v>
      </c>
      <c r="B19" s="10" t="s">
        <v>59</v>
      </c>
      <c r="C19" s="24" t="s">
        <v>15</v>
      </c>
      <c r="D19" s="24">
        <v>30</v>
      </c>
      <c r="E19" s="24"/>
      <c r="F19" s="24"/>
      <c r="G19" s="24"/>
      <c r="H19" s="24"/>
      <c r="I19" s="24"/>
      <c r="J19" s="24"/>
      <c r="K19" s="24"/>
      <c r="L19" s="25"/>
    </row>
    <row r="20" spans="1:12" s="6" customFormat="1" ht="240" x14ac:dyDescent="0.25">
      <c r="A20" s="33">
        <v>15</v>
      </c>
      <c r="B20" s="10" t="s">
        <v>58</v>
      </c>
      <c r="C20" s="24" t="s">
        <v>15</v>
      </c>
      <c r="D20" s="24">
        <v>180</v>
      </c>
      <c r="E20" s="24"/>
      <c r="F20" s="24"/>
      <c r="G20" s="24"/>
      <c r="H20" s="24"/>
      <c r="I20" s="24"/>
      <c r="J20" s="24"/>
      <c r="K20" s="24"/>
      <c r="L20" s="25"/>
    </row>
    <row r="21" spans="1:12" s="6" customFormat="1" ht="128.25" customHeight="1" x14ac:dyDescent="0.25">
      <c r="A21" s="33">
        <v>16</v>
      </c>
      <c r="B21" s="10" t="s">
        <v>57</v>
      </c>
      <c r="C21" s="24" t="s">
        <v>15</v>
      </c>
      <c r="D21" s="24">
        <v>1440</v>
      </c>
      <c r="E21" s="24"/>
      <c r="F21" s="24"/>
      <c r="G21" s="24"/>
      <c r="H21" s="24"/>
      <c r="I21" s="24"/>
      <c r="J21" s="24"/>
      <c r="K21" s="24"/>
      <c r="L21" s="25"/>
    </row>
    <row r="22" spans="1:12" s="6" customFormat="1" ht="117.75" customHeight="1" x14ac:dyDescent="0.25">
      <c r="A22" s="33">
        <v>17</v>
      </c>
      <c r="B22" s="10" t="s">
        <v>56</v>
      </c>
      <c r="C22" s="24" t="s">
        <v>15</v>
      </c>
      <c r="D22" s="24">
        <v>720</v>
      </c>
      <c r="E22" s="24"/>
      <c r="F22" s="24"/>
      <c r="G22" s="24"/>
      <c r="H22" s="24"/>
      <c r="I22" s="24"/>
      <c r="J22" s="24"/>
      <c r="K22" s="24"/>
      <c r="L22" s="35"/>
    </row>
    <row r="23" spans="1:12" s="6" customFormat="1" ht="173.25" customHeight="1" x14ac:dyDescent="0.25">
      <c r="A23" s="33">
        <v>18</v>
      </c>
      <c r="B23" s="10" t="s">
        <v>55</v>
      </c>
      <c r="C23" s="24" t="s">
        <v>15</v>
      </c>
      <c r="D23" s="24">
        <v>48</v>
      </c>
      <c r="E23" s="24"/>
      <c r="F23" s="24"/>
      <c r="G23" s="24"/>
      <c r="H23" s="24"/>
      <c r="I23" s="24"/>
      <c r="J23" s="24"/>
      <c r="K23" s="24"/>
      <c r="L23" s="25"/>
    </row>
    <row r="24" spans="1:12" s="6" customFormat="1" ht="68.25" customHeight="1" x14ac:dyDescent="0.25">
      <c r="A24" s="33">
        <v>19</v>
      </c>
      <c r="B24" s="10" t="s">
        <v>54</v>
      </c>
      <c r="C24" s="24" t="s">
        <v>15</v>
      </c>
      <c r="D24" s="24">
        <v>20</v>
      </c>
      <c r="E24" s="24"/>
      <c r="F24" s="24"/>
      <c r="G24" s="24"/>
      <c r="H24" s="24"/>
      <c r="I24" s="24"/>
      <c r="J24" s="24"/>
      <c r="K24" s="24"/>
      <c r="L24" s="25"/>
    </row>
    <row r="25" spans="1:12" s="6" customFormat="1" ht="96.75" thickBot="1" x14ac:dyDescent="0.3">
      <c r="A25" s="33">
        <v>20</v>
      </c>
      <c r="B25" s="10" t="s">
        <v>53</v>
      </c>
      <c r="C25" s="24" t="s">
        <v>17</v>
      </c>
      <c r="D25" s="24">
        <v>120</v>
      </c>
      <c r="E25" s="24"/>
      <c r="F25" s="24"/>
      <c r="G25" s="24"/>
      <c r="H25" s="24"/>
      <c r="I25" s="24"/>
      <c r="J25" s="24"/>
      <c r="K25" s="24"/>
      <c r="L25" s="25"/>
    </row>
    <row r="26" spans="1:12" s="6" customFormat="1" ht="15" customHeight="1" thickBot="1" x14ac:dyDescent="0.3">
      <c r="A26" s="55" t="s">
        <v>6</v>
      </c>
      <c r="B26" s="56"/>
      <c r="C26" s="56"/>
      <c r="D26" s="56"/>
      <c r="E26" s="56"/>
      <c r="F26" s="56"/>
      <c r="G26" s="56"/>
      <c r="H26" s="56"/>
      <c r="I26" s="56"/>
      <c r="J26" s="57"/>
      <c r="K26" s="29"/>
      <c r="L26" s="36"/>
    </row>
    <row r="27" spans="1:12" x14ac:dyDescent="0.25">
      <c r="A27" s="58" t="s">
        <v>18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30" spans="1:12" x14ac:dyDescent="0.25">
      <c r="L30" s="7"/>
    </row>
    <row r="31" spans="1:12" x14ac:dyDescent="0.25">
      <c r="L31" s="23"/>
    </row>
    <row r="32" spans="1:12" x14ac:dyDescent="0.25">
      <c r="L32" s="7"/>
    </row>
  </sheetData>
  <mergeCells count="16">
    <mergeCell ref="I3:I4"/>
    <mergeCell ref="J3:J4"/>
    <mergeCell ref="A1:L1"/>
    <mergeCell ref="A26:J26"/>
    <mergeCell ref="A27:L27"/>
    <mergeCell ref="A2:L2"/>
    <mergeCell ref="A3:A4"/>
    <mergeCell ref="B3:B4"/>
    <mergeCell ref="C3:C4"/>
    <mergeCell ref="D3:D4"/>
    <mergeCell ref="H3:H4"/>
    <mergeCell ref="K3:K4"/>
    <mergeCell ref="L3:L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5"/>
  <sheetViews>
    <sheetView workbookViewId="0">
      <selection activeCell="N6" sqref="N6"/>
    </sheetView>
  </sheetViews>
  <sheetFormatPr defaultColWidth="8.85546875" defaultRowHeight="15" x14ac:dyDescent="0.25"/>
  <cols>
    <col min="1" max="1" width="4" customWidth="1"/>
    <col min="2" max="2" width="28" customWidth="1"/>
    <col min="3" max="3" width="10.42578125" customWidth="1"/>
    <col min="4" max="4" width="5.85546875" customWidth="1"/>
    <col min="5" max="5" width="4.140625" customWidth="1"/>
    <col min="6" max="6" width="9.7109375" customWidth="1"/>
    <col min="7" max="7" width="9.5703125" customWidth="1"/>
    <col min="8" max="8" width="4.5703125" customWidth="1"/>
    <col min="9" max="9" width="7" customWidth="1"/>
    <col min="10" max="10" width="10.42578125" customWidth="1"/>
    <col min="11" max="11" width="11.140625" customWidth="1"/>
    <col min="12" max="12" width="4.85546875" customWidth="1"/>
    <col min="13" max="13" width="5.7109375" customWidth="1"/>
    <col min="14" max="14" width="6.42578125" customWidth="1"/>
    <col min="15" max="15" width="9.140625" customWidth="1"/>
    <col min="16" max="16" width="3.85546875" customWidth="1"/>
    <col min="17" max="17" width="7.85546875" customWidth="1"/>
    <col min="18" max="18" width="10.140625" customWidth="1"/>
  </cols>
  <sheetData>
    <row r="1" spans="1:19" x14ac:dyDescent="0.25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9" s="4" customFormat="1" ht="36" customHeight="1" x14ac:dyDescent="0.25">
      <c r="A2" s="47" t="s">
        <v>0</v>
      </c>
      <c r="B2" s="47" t="s">
        <v>13</v>
      </c>
      <c r="C2" s="47" t="s">
        <v>25</v>
      </c>
      <c r="D2" s="47" t="s">
        <v>14</v>
      </c>
      <c r="E2" s="47" t="s">
        <v>2</v>
      </c>
      <c r="F2" s="47" t="s">
        <v>9</v>
      </c>
      <c r="G2" s="47" t="s">
        <v>35</v>
      </c>
      <c r="H2" s="47" t="s">
        <v>5</v>
      </c>
      <c r="I2" s="47" t="s">
        <v>10</v>
      </c>
      <c r="J2" s="47" t="s">
        <v>34</v>
      </c>
      <c r="K2" s="47" t="s">
        <v>19</v>
      </c>
      <c r="L2" s="47"/>
      <c r="M2" s="47"/>
      <c r="N2" s="47"/>
      <c r="O2" s="47"/>
      <c r="P2" s="47"/>
      <c r="Q2" s="47"/>
      <c r="R2" s="47"/>
    </row>
    <row r="3" spans="1:19" ht="45" x14ac:dyDescent="0.25">
      <c r="A3" s="47"/>
      <c r="B3" s="47"/>
      <c r="C3" s="67"/>
      <c r="D3" s="47"/>
      <c r="E3" s="47"/>
      <c r="F3" s="47"/>
      <c r="G3" s="47"/>
      <c r="H3" s="47"/>
      <c r="I3" s="47"/>
      <c r="J3" s="47"/>
      <c r="K3" s="1" t="s">
        <v>1</v>
      </c>
      <c r="L3" s="1" t="s">
        <v>14</v>
      </c>
      <c r="M3" s="1" t="s">
        <v>2</v>
      </c>
      <c r="N3" s="1" t="s">
        <v>9</v>
      </c>
      <c r="O3" s="1" t="s">
        <v>35</v>
      </c>
      <c r="P3" s="1" t="s">
        <v>5</v>
      </c>
      <c r="Q3" s="1" t="s">
        <v>10</v>
      </c>
      <c r="R3" s="1" t="s">
        <v>34</v>
      </c>
    </row>
    <row r="4" spans="1:19" x14ac:dyDescent="0.25">
      <c r="A4" s="1">
        <v>1</v>
      </c>
      <c r="B4" s="1">
        <v>3</v>
      </c>
      <c r="C4" s="1"/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</row>
    <row r="5" spans="1:19" s="6" customFormat="1" ht="43.5" customHeight="1" x14ac:dyDescent="0.25">
      <c r="A5" s="3">
        <v>1</v>
      </c>
      <c r="B5" s="64" t="s">
        <v>26</v>
      </c>
      <c r="C5" s="9" t="s">
        <v>23</v>
      </c>
      <c r="D5" s="3" t="s">
        <v>17</v>
      </c>
      <c r="E5" s="3">
        <v>50</v>
      </c>
      <c r="F5" s="2">
        <v>225</v>
      </c>
      <c r="G5" s="2">
        <f>E5*F5</f>
        <v>11250</v>
      </c>
      <c r="H5" s="5">
        <v>0.08</v>
      </c>
      <c r="I5" s="2">
        <f>F5*1.08</f>
        <v>243.00000000000003</v>
      </c>
      <c r="J5" s="2">
        <f>I5*E5</f>
        <v>12150.000000000002</v>
      </c>
      <c r="K5" s="15" t="s">
        <v>29</v>
      </c>
      <c r="L5" s="3" t="s">
        <v>17</v>
      </c>
      <c r="M5" s="19">
        <v>2</v>
      </c>
      <c r="N5" s="20">
        <v>267.3</v>
      </c>
      <c r="O5" s="2">
        <f t="shared" ref="O5:O9" si="0">N5*M5</f>
        <v>534.6</v>
      </c>
      <c r="P5" s="5">
        <v>0.08</v>
      </c>
      <c r="Q5" s="2">
        <f>N5*1.08</f>
        <v>288.68400000000003</v>
      </c>
      <c r="R5" s="2">
        <f>Q5*M5</f>
        <v>577.36800000000005</v>
      </c>
    </row>
    <row r="6" spans="1:19" s="6" customFormat="1" ht="50.25" customHeight="1" x14ac:dyDescent="0.25">
      <c r="A6" s="3">
        <v>2</v>
      </c>
      <c r="B6" s="65"/>
      <c r="C6" s="9" t="s">
        <v>22</v>
      </c>
      <c r="D6" s="3" t="s">
        <v>17</v>
      </c>
      <c r="E6" s="3">
        <v>50</v>
      </c>
      <c r="F6" s="2">
        <v>225</v>
      </c>
      <c r="G6" s="2">
        <f t="shared" ref="G6:G7" si="1">E6*F6</f>
        <v>11250</v>
      </c>
      <c r="H6" s="5">
        <v>0.08</v>
      </c>
      <c r="I6" s="2">
        <f t="shared" ref="I6:I9" si="2">F6*1.08</f>
        <v>243.00000000000003</v>
      </c>
      <c r="J6" s="2">
        <f t="shared" ref="J6:J9" si="3">I6*E6</f>
        <v>12150.000000000002</v>
      </c>
      <c r="K6" s="15" t="s">
        <v>28</v>
      </c>
      <c r="L6" s="3" t="s">
        <v>17</v>
      </c>
      <c r="M6" s="19">
        <v>0</v>
      </c>
      <c r="N6" s="20">
        <v>267.3</v>
      </c>
      <c r="O6" s="2">
        <f t="shared" si="0"/>
        <v>0</v>
      </c>
      <c r="P6" s="5">
        <v>0.08</v>
      </c>
      <c r="Q6" s="2">
        <f t="shared" ref="Q6:Q9" si="4">N6*1.08</f>
        <v>288.68400000000003</v>
      </c>
      <c r="R6" s="2">
        <f t="shared" ref="R6:R9" si="5">Q6*M6</f>
        <v>0</v>
      </c>
    </row>
    <row r="7" spans="1:19" s="6" customFormat="1" ht="42" customHeight="1" x14ac:dyDescent="0.25">
      <c r="A7" s="3">
        <v>3</v>
      </c>
      <c r="B7" s="65"/>
      <c r="C7" s="9" t="s">
        <v>24</v>
      </c>
      <c r="D7" s="3" t="s">
        <v>17</v>
      </c>
      <c r="E7" s="3">
        <v>10</v>
      </c>
      <c r="F7" s="2">
        <v>225</v>
      </c>
      <c r="G7" s="2">
        <f t="shared" si="1"/>
        <v>2250</v>
      </c>
      <c r="H7" s="5">
        <v>0.08</v>
      </c>
      <c r="I7" s="2">
        <f t="shared" si="2"/>
        <v>243.00000000000003</v>
      </c>
      <c r="J7" s="2">
        <f t="shared" si="3"/>
        <v>2430.0000000000005</v>
      </c>
      <c r="K7" s="15" t="s">
        <v>30</v>
      </c>
      <c r="L7" s="3" t="s">
        <v>17</v>
      </c>
      <c r="M7" s="19">
        <v>0</v>
      </c>
      <c r="N7" s="20">
        <v>243</v>
      </c>
      <c r="O7" s="2">
        <f t="shared" si="0"/>
        <v>0</v>
      </c>
      <c r="P7" s="5">
        <v>0.08</v>
      </c>
      <c r="Q7" s="2">
        <f t="shared" si="4"/>
        <v>262.44</v>
      </c>
      <c r="R7" s="2">
        <f t="shared" si="5"/>
        <v>0</v>
      </c>
      <c r="S7" s="6" t="s">
        <v>42</v>
      </c>
    </row>
    <row r="8" spans="1:19" s="6" customFormat="1" ht="38.25" x14ac:dyDescent="0.25">
      <c r="A8" s="3">
        <v>4</v>
      </c>
      <c r="B8" s="65"/>
      <c r="C8" s="9" t="s">
        <v>21</v>
      </c>
      <c r="D8" s="3" t="s">
        <v>17</v>
      </c>
      <c r="E8" s="3">
        <v>50</v>
      </c>
      <c r="F8" s="2">
        <v>225</v>
      </c>
      <c r="G8" s="2">
        <f t="shared" ref="G8:G9" si="6">E8*F8</f>
        <v>11250</v>
      </c>
      <c r="H8" s="5">
        <v>0.08</v>
      </c>
      <c r="I8" s="2">
        <f t="shared" si="2"/>
        <v>243.00000000000003</v>
      </c>
      <c r="J8" s="2">
        <f t="shared" si="3"/>
        <v>12150.000000000002</v>
      </c>
      <c r="K8" s="15" t="s">
        <v>27</v>
      </c>
      <c r="L8" s="3" t="s">
        <v>17</v>
      </c>
      <c r="M8" s="19">
        <v>2</v>
      </c>
      <c r="N8" s="20">
        <v>243</v>
      </c>
      <c r="O8" s="2">
        <f t="shared" si="0"/>
        <v>486</v>
      </c>
      <c r="P8" s="5">
        <v>0.08</v>
      </c>
      <c r="Q8" s="2">
        <f t="shared" si="4"/>
        <v>262.44</v>
      </c>
      <c r="R8" s="2">
        <f t="shared" si="5"/>
        <v>524.88</v>
      </c>
      <c r="S8" s="6" t="s">
        <v>42</v>
      </c>
    </row>
    <row r="9" spans="1:19" s="6" customFormat="1" ht="38.25" x14ac:dyDescent="0.25">
      <c r="A9" s="3">
        <v>5</v>
      </c>
      <c r="B9" s="66"/>
      <c r="C9" s="9" t="s">
        <v>31</v>
      </c>
      <c r="D9" s="3" t="s">
        <v>17</v>
      </c>
      <c r="E9" s="3">
        <v>10</v>
      </c>
      <c r="F9" s="2">
        <v>225</v>
      </c>
      <c r="G9" s="2">
        <f t="shared" si="6"/>
        <v>2250</v>
      </c>
      <c r="H9" s="5">
        <v>0.08</v>
      </c>
      <c r="I9" s="2">
        <f t="shared" si="2"/>
        <v>243.00000000000003</v>
      </c>
      <c r="J9" s="2">
        <f t="shared" si="3"/>
        <v>2430.0000000000005</v>
      </c>
      <c r="K9" s="15" t="s">
        <v>43</v>
      </c>
      <c r="L9" s="3" t="s">
        <v>17</v>
      </c>
      <c r="M9" s="19">
        <v>0</v>
      </c>
      <c r="N9" s="20">
        <v>243</v>
      </c>
      <c r="O9" s="2">
        <f t="shared" si="0"/>
        <v>0</v>
      </c>
      <c r="P9" s="5">
        <v>0.08</v>
      </c>
      <c r="Q9" s="2">
        <f t="shared" si="4"/>
        <v>262.44</v>
      </c>
      <c r="R9" s="2">
        <f t="shared" si="5"/>
        <v>0</v>
      </c>
      <c r="S9" s="6" t="s">
        <v>42</v>
      </c>
    </row>
    <row r="10" spans="1:19" s="6" customFormat="1" x14ac:dyDescent="0.25">
      <c r="A10" s="48" t="s">
        <v>6</v>
      </c>
      <c r="B10" s="48"/>
      <c r="C10" s="48"/>
      <c r="D10" s="48"/>
      <c r="E10" s="48"/>
      <c r="F10" s="48"/>
      <c r="G10" s="2">
        <f>E10*F10+SUM(G5:G9)</f>
        <v>38250</v>
      </c>
      <c r="H10" s="49"/>
      <c r="I10" s="49"/>
      <c r="J10" s="2">
        <f>SUM(J5:J9)</f>
        <v>41310.000000000007</v>
      </c>
      <c r="K10" s="48" t="s">
        <v>6</v>
      </c>
      <c r="L10" s="48"/>
      <c r="M10" s="48"/>
      <c r="N10" s="48"/>
      <c r="O10" s="2">
        <f>SUM(O5:O9)</f>
        <v>1020.6</v>
      </c>
      <c r="P10" s="49"/>
      <c r="Q10" s="49"/>
      <c r="R10" s="2">
        <f>SUM(R5:R9)</f>
        <v>1102.248</v>
      </c>
    </row>
    <row r="13" spans="1:19" x14ac:dyDescent="0.25"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x14ac:dyDescent="0.25">
      <c r="H14" s="50" t="s">
        <v>8</v>
      </c>
      <c r="I14" s="50"/>
      <c r="J14" s="50"/>
      <c r="K14" s="8"/>
      <c r="L14" s="8"/>
      <c r="M14" s="7"/>
      <c r="N14" s="51"/>
      <c r="O14" s="51"/>
      <c r="P14" s="51"/>
      <c r="Q14" s="51"/>
      <c r="R14" s="51"/>
    </row>
    <row r="15" spans="1:19" x14ac:dyDescent="0.25">
      <c r="H15" s="7"/>
      <c r="I15" s="7"/>
      <c r="J15" s="7"/>
      <c r="K15" s="7"/>
      <c r="L15" s="7"/>
      <c r="M15" s="7"/>
      <c r="N15" s="46" t="s">
        <v>7</v>
      </c>
      <c r="O15" s="46"/>
      <c r="P15" s="46"/>
      <c r="Q15" s="46"/>
      <c r="R15" s="46"/>
    </row>
  </sheetData>
  <mergeCells count="19">
    <mergeCell ref="N14:R14"/>
    <mergeCell ref="N15:R15"/>
    <mergeCell ref="B5:B9"/>
    <mergeCell ref="J2:J3"/>
    <mergeCell ref="K2:R2"/>
    <mergeCell ref="A10:F10"/>
    <mergeCell ref="H10:I10"/>
    <mergeCell ref="K10:N10"/>
    <mergeCell ref="P10:Q1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H14:J1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4"/>
  <sheetViews>
    <sheetView workbookViewId="0">
      <selection activeCell="M5" sqref="M5:M7"/>
    </sheetView>
  </sheetViews>
  <sheetFormatPr defaultColWidth="8.85546875" defaultRowHeight="15" x14ac:dyDescent="0.25"/>
  <cols>
    <col min="1" max="1" width="4" customWidth="1"/>
    <col min="2" max="2" width="21.85546875" customWidth="1"/>
    <col min="3" max="3" width="5.85546875" customWidth="1"/>
    <col min="4" max="4" width="5.28515625" customWidth="1"/>
    <col min="5" max="5" width="7.5703125" customWidth="1"/>
    <col min="6" max="6" width="8.7109375" customWidth="1"/>
    <col min="7" max="7" width="5.28515625" customWidth="1"/>
    <col min="8" max="8" width="8.140625" customWidth="1"/>
    <col min="9" max="9" width="9.7109375" customWidth="1"/>
    <col min="10" max="10" width="17.7109375" customWidth="1"/>
    <col min="11" max="11" width="6.140625" customWidth="1"/>
    <col min="12" max="12" width="5.28515625" customWidth="1"/>
    <col min="13" max="13" width="7" customWidth="1"/>
    <col min="14" max="14" width="9" customWidth="1"/>
    <col min="15" max="15" width="4" customWidth="1"/>
    <col min="16" max="16" width="6.85546875" customWidth="1"/>
    <col min="17" max="17" width="9" customWidth="1"/>
  </cols>
  <sheetData>
    <row r="1" spans="1:17" x14ac:dyDescent="0.25">
      <c r="A1" s="69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70"/>
    </row>
    <row r="2" spans="1:17" s="4" customFormat="1" ht="37.5" customHeight="1" x14ac:dyDescent="0.25">
      <c r="A2" s="71" t="s">
        <v>0</v>
      </c>
      <c r="B2" s="71" t="s">
        <v>13</v>
      </c>
      <c r="C2" s="71" t="s">
        <v>14</v>
      </c>
      <c r="D2" s="71" t="s">
        <v>2</v>
      </c>
      <c r="E2" s="71" t="s">
        <v>9</v>
      </c>
      <c r="F2" s="71" t="s">
        <v>35</v>
      </c>
      <c r="G2" s="71" t="s">
        <v>5</v>
      </c>
      <c r="H2" s="71" t="s">
        <v>10</v>
      </c>
      <c r="I2" s="71" t="s">
        <v>34</v>
      </c>
      <c r="J2" s="47" t="s">
        <v>19</v>
      </c>
      <c r="K2" s="47"/>
      <c r="L2" s="47"/>
      <c r="M2" s="47"/>
      <c r="N2" s="47"/>
      <c r="O2" s="47"/>
      <c r="P2" s="47"/>
      <c r="Q2" s="47"/>
    </row>
    <row r="3" spans="1:17" ht="45" x14ac:dyDescent="0.25">
      <c r="A3" s="71"/>
      <c r="B3" s="71"/>
      <c r="C3" s="71"/>
      <c r="D3" s="71"/>
      <c r="E3" s="71"/>
      <c r="F3" s="71"/>
      <c r="G3" s="71"/>
      <c r="H3" s="71"/>
      <c r="I3" s="71"/>
      <c r="J3" s="1" t="s">
        <v>1</v>
      </c>
      <c r="K3" s="1" t="s">
        <v>14</v>
      </c>
      <c r="L3" s="1" t="s">
        <v>2</v>
      </c>
      <c r="M3" s="1" t="s">
        <v>9</v>
      </c>
      <c r="N3" s="1" t="s">
        <v>35</v>
      </c>
      <c r="O3" s="1" t="s">
        <v>5</v>
      </c>
      <c r="P3" s="1" t="s">
        <v>10</v>
      </c>
      <c r="Q3" s="1" t="s">
        <v>34</v>
      </c>
    </row>
    <row r="4" spans="1:17" x14ac:dyDescent="0.25">
      <c r="A4" s="1">
        <v>1</v>
      </c>
      <c r="B4" s="1">
        <v>3</v>
      </c>
      <c r="C4" s="1">
        <v>4</v>
      </c>
      <c r="D4" s="1">
        <v>5</v>
      </c>
      <c r="E4" s="1">
        <v>6</v>
      </c>
      <c r="F4" s="1">
        <v>7</v>
      </c>
      <c r="G4" s="1">
        <v>8</v>
      </c>
      <c r="H4" s="1">
        <v>9</v>
      </c>
      <c r="I4" s="1">
        <v>10</v>
      </c>
      <c r="J4" s="1">
        <v>11</v>
      </c>
      <c r="K4" s="1">
        <v>12</v>
      </c>
      <c r="L4" s="1">
        <v>13</v>
      </c>
      <c r="M4" s="1">
        <v>14</v>
      </c>
      <c r="N4" s="1">
        <v>15</v>
      </c>
      <c r="O4" s="1">
        <v>16</v>
      </c>
      <c r="P4" s="1">
        <v>17</v>
      </c>
      <c r="Q4" s="1">
        <v>18</v>
      </c>
    </row>
    <row r="5" spans="1:17" s="6" customFormat="1" ht="45" x14ac:dyDescent="0.25">
      <c r="A5" s="3">
        <v>1</v>
      </c>
      <c r="B5" s="12" t="s">
        <v>39</v>
      </c>
      <c r="C5" s="3" t="s">
        <v>17</v>
      </c>
      <c r="D5" s="3">
        <v>25</v>
      </c>
      <c r="E5" s="2">
        <v>37.92</v>
      </c>
      <c r="F5" s="2">
        <f t="shared" ref="F5:F7" si="0">E5*D5</f>
        <v>948</v>
      </c>
      <c r="G5" s="5">
        <v>0.08</v>
      </c>
      <c r="H5" s="2">
        <f>E5*1.08</f>
        <v>40.953600000000002</v>
      </c>
      <c r="I5" s="2">
        <f t="shared" ref="I5:I7" si="1">H5*D5</f>
        <v>1023.84</v>
      </c>
      <c r="J5" s="12" t="s">
        <v>39</v>
      </c>
      <c r="K5" s="3" t="s">
        <v>17</v>
      </c>
      <c r="L5" s="19">
        <v>0</v>
      </c>
      <c r="M5" s="20">
        <v>0</v>
      </c>
      <c r="N5" s="2">
        <f t="shared" ref="N5:N7" si="2">M5*L5</f>
        <v>0</v>
      </c>
      <c r="O5" s="11">
        <v>0.08</v>
      </c>
      <c r="P5" s="2">
        <f>M5*1.23</f>
        <v>0</v>
      </c>
      <c r="Q5" s="2">
        <f t="shared" ref="Q5:Q7" si="3">P5*L5</f>
        <v>0</v>
      </c>
    </row>
    <row r="6" spans="1:17" s="6" customFormat="1" ht="45" x14ac:dyDescent="0.25">
      <c r="A6" s="3">
        <v>2</v>
      </c>
      <c r="B6" s="12" t="s">
        <v>40</v>
      </c>
      <c r="C6" s="3" t="s">
        <v>17</v>
      </c>
      <c r="D6" s="3">
        <v>25</v>
      </c>
      <c r="E6" s="2">
        <v>37.92</v>
      </c>
      <c r="F6" s="2">
        <f t="shared" si="0"/>
        <v>948</v>
      </c>
      <c r="G6" s="5">
        <v>0.08</v>
      </c>
      <c r="H6" s="2">
        <f t="shared" ref="H6:H7" si="4">E6*1.08</f>
        <v>40.953600000000002</v>
      </c>
      <c r="I6" s="2">
        <f t="shared" si="1"/>
        <v>1023.84</v>
      </c>
      <c r="J6" s="12" t="s">
        <v>40</v>
      </c>
      <c r="K6" s="3" t="s">
        <v>17</v>
      </c>
      <c r="L6" s="19">
        <v>0</v>
      </c>
      <c r="M6" s="20">
        <v>0</v>
      </c>
      <c r="N6" s="2">
        <f t="shared" si="2"/>
        <v>0</v>
      </c>
      <c r="O6" s="11">
        <v>0.08</v>
      </c>
      <c r="P6" s="2">
        <f t="shared" ref="P6:P7" si="5">M6*1.23</f>
        <v>0</v>
      </c>
      <c r="Q6" s="2">
        <f t="shared" si="3"/>
        <v>0</v>
      </c>
    </row>
    <row r="7" spans="1:17" s="6" customFormat="1" ht="56.25" x14ac:dyDescent="0.25">
      <c r="A7" s="3">
        <v>3</v>
      </c>
      <c r="B7" s="12" t="s">
        <v>41</v>
      </c>
      <c r="C7" s="3" t="s">
        <v>17</v>
      </c>
      <c r="D7" s="3">
        <v>25</v>
      </c>
      <c r="E7" s="2">
        <v>37.92</v>
      </c>
      <c r="F7" s="2">
        <f t="shared" si="0"/>
        <v>948</v>
      </c>
      <c r="G7" s="5">
        <v>0.08</v>
      </c>
      <c r="H7" s="2">
        <f t="shared" si="4"/>
        <v>40.953600000000002</v>
      </c>
      <c r="I7" s="2">
        <f t="shared" si="1"/>
        <v>1023.84</v>
      </c>
      <c r="J7" s="12" t="s">
        <v>41</v>
      </c>
      <c r="K7" s="3" t="s">
        <v>17</v>
      </c>
      <c r="L7" s="19">
        <v>0</v>
      </c>
      <c r="M7" s="20">
        <v>0</v>
      </c>
      <c r="N7" s="2">
        <f t="shared" si="2"/>
        <v>0</v>
      </c>
      <c r="O7" s="11">
        <v>0.08</v>
      </c>
      <c r="P7" s="2">
        <f t="shared" si="5"/>
        <v>0</v>
      </c>
      <c r="Q7" s="2">
        <f t="shared" si="3"/>
        <v>0</v>
      </c>
    </row>
    <row r="8" spans="1:17" s="6" customFormat="1" x14ac:dyDescent="0.25">
      <c r="A8" s="48" t="s">
        <v>6</v>
      </c>
      <c r="B8" s="48"/>
      <c r="C8" s="48"/>
      <c r="D8" s="48"/>
      <c r="E8" s="48"/>
      <c r="F8" s="2">
        <f>D8*E8+SUM(F5:F7)</f>
        <v>2844</v>
      </c>
      <c r="G8" s="49"/>
      <c r="H8" s="49"/>
      <c r="I8" s="2">
        <f>SUM(I5:I7)</f>
        <v>3071.52</v>
      </c>
      <c r="J8" s="48" t="s">
        <v>6</v>
      </c>
      <c r="K8" s="48"/>
      <c r="L8" s="48"/>
      <c r="M8" s="48"/>
      <c r="N8" s="2">
        <f>SUM(N5:N7)</f>
        <v>0</v>
      </c>
      <c r="O8" s="49"/>
      <c r="P8" s="49"/>
      <c r="Q8" s="2">
        <f>SUM(Q5:Q7)</f>
        <v>0</v>
      </c>
    </row>
    <row r="9" spans="1:17" ht="15" customHeight="1" x14ac:dyDescent="0.25">
      <c r="A9" s="68" t="s">
        <v>16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2" spans="1:17" x14ac:dyDescent="0.25"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G13" s="50" t="s">
        <v>8</v>
      </c>
      <c r="H13" s="50"/>
      <c r="I13" s="50"/>
      <c r="J13" s="8"/>
      <c r="K13" s="8"/>
      <c r="L13" s="7"/>
      <c r="M13" s="51"/>
      <c r="N13" s="51"/>
      <c r="O13" s="51"/>
      <c r="P13" s="51"/>
      <c r="Q13" s="51"/>
    </row>
    <row r="14" spans="1:17" x14ac:dyDescent="0.25">
      <c r="G14" s="7"/>
      <c r="H14" s="7"/>
      <c r="I14" s="7"/>
      <c r="J14" s="7"/>
      <c r="K14" s="7"/>
      <c r="L14" s="7"/>
      <c r="M14" s="46" t="s">
        <v>7</v>
      </c>
      <c r="N14" s="46"/>
      <c r="O14" s="46"/>
      <c r="P14" s="46"/>
      <c r="Q14" s="46"/>
    </row>
  </sheetData>
  <mergeCells count="19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G13:I13"/>
    <mergeCell ref="M13:Q13"/>
    <mergeCell ref="M14:Q14"/>
    <mergeCell ref="J2:Q2"/>
    <mergeCell ref="A8:E8"/>
    <mergeCell ref="G8:H8"/>
    <mergeCell ref="J8:M8"/>
    <mergeCell ref="O8:P8"/>
    <mergeCell ref="A9:Q9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</vt:lpstr>
      <vt:lpstr>Pakiet 5</vt:lpstr>
      <vt:lpstr>Pakiet 9</vt:lpstr>
      <vt:lpstr>Pakiet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Szpital Miejski im Fr. Raszei</cp:lastModifiedBy>
  <cp:lastPrinted>2025-01-30T07:40:16Z</cp:lastPrinted>
  <dcterms:created xsi:type="dcterms:W3CDTF">2013-08-06T11:48:36Z</dcterms:created>
  <dcterms:modified xsi:type="dcterms:W3CDTF">2025-01-30T08:05:22Z</dcterms:modified>
</cp:coreProperties>
</file>